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50" windowWidth="11505" windowHeight="6345" tabRatio="826" activeTab="0"/>
  </bookViews>
  <sheets>
    <sheet name="2015 İKİS TABLO ÖRNEK" sheetId="1" r:id="rId1"/>
    <sheet name="2016 İKİS TABLO DÜZENLENECEK" sheetId="2" r:id="rId2"/>
    <sheet name="TABLO-1 EĞİTİM TAV TEK." sheetId="3" r:id="rId3"/>
    <sheet name=" YATIRIM TEKLİF TAB.KUR.ÖRNEK" sheetId="4" r:id="rId4"/>
    <sheet name="YATIRIRM TEKLİF TAB. KUR.DÜZENL" sheetId="5" r:id="rId5"/>
    <sheet name="TABLO-2 YAT.PRJ.LİS.TAVAN TEKLİ" sheetId="6" r:id="rId6"/>
    <sheet name="2016 YATIRIM İLAVE İHTİYAÇ " sheetId="7" r:id="rId7"/>
    <sheet name="2016 YATIRIM İLAVE İHTİYAÇ" sheetId="8" r:id="rId8"/>
    <sheet name="2016-2018 PROJE BAZ.YAT.TEKLİFİ" sheetId="9" r:id="rId9"/>
    <sheet name="2016-2018 YATIRIM TEKLİFİ EKO" sheetId="10" r:id="rId10"/>
    <sheet name="TABLO-1 İCMAL ÖZET TAB.KURUM TE" sheetId="11" r:id="rId11"/>
    <sheet name="TABLO-2 YAT.PRJ.LİS.KURUM TEKLİ" sheetId="12" r:id="rId12"/>
    <sheet name="YATIRIM TEKLİF TABLOSU KURM" sheetId="13" r:id="rId13"/>
    <sheet name="TABLO-4 YAT.PRJ.STR.PLN.-PER PR" sheetId="14" r:id="rId14"/>
    <sheet name="TABLO-5 YAT.ÖD.HARC.KURUM.TEK." sheetId="15" r:id="rId15"/>
  </sheets>
  <externalReferences>
    <externalReference r:id="rId18"/>
  </externalReferences>
  <definedNames>
    <definedName name="_xlnm.Print_Titles" localSheetId="7">'2016 YATIRIM İLAVE İHTİYAÇ'!$1:$6</definedName>
    <definedName name="_xlnm.Print_Titles" localSheetId="8">'2016-2018 PROJE BAZ.YAT.TEKLİFİ'!$1:$6</definedName>
    <definedName name="_xlnm.Print_Titles" localSheetId="9">'2016-2018 YATIRIM TEKLİFİ EKO'!$2:$3</definedName>
  </definedNames>
  <calcPr fullCalcOnLoad="1"/>
</workbook>
</file>

<file path=xl/sharedStrings.xml><?xml version="1.0" encoding="utf-8"?>
<sst xmlns="http://schemas.openxmlformats.org/spreadsheetml/2006/main" count="1494" uniqueCount="474">
  <si>
    <t>Diğer Mefruşatı Alımları</t>
  </si>
  <si>
    <t>"ÖZKAYNAK " bölümüne yatırım için kuruluşun dış proje kredisi dışındaki iç kaynaklardan karşıladığı dış harcama yazılacaktır.</t>
  </si>
  <si>
    <t>Yeni Proje</t>
  </si>
  <si>
    <t>BÜTÇE TAHMİNİ</t>
  </si>
  <si>
    <t>Fen Edebiyat Fakültesi Laboratuvarlarında Kullanılan Hammaddelerin Alımı</t>
  </si>
  <si>
    <t>Kimya Metalurji Fakültesi Laboratuvarlarında Kullanılan Hammaddelerin Alımı</t>
  </si>
  <si>
    <t>2012</t>
  </si>
  <si>
    <t>C) YENİ PROJELER TOPLAMI</t>
  </si>
  <si>
    <t>İstanbul</t>
  </si>
  <si>
    <t>YILDIZ TEKNİK ÜNİVERSİTESİ</t>
  </si>
  <si>
    <t>GENEL TOPLAM</t>
  </si>
  <si>
    <t>Telefon Makinası</t>
  </si>
  <si>
    <t>PROJE SAYISI</t>
  </si>
  <si>
    <t>ETÜD-PROJE İŞLERİ</t>
  </si>
  <si>
    <t>DEVAM EDEN PROJELER</t>
  </si>
  <si>
    <t>YENİ PROJELER</t>
  </si>
  <si>
    <t>SEKTÖRÜ / ALT SEKTÖR</t>
  </si>
  <si>
    <t>Fax Cihazı</t>
  </si>
  <si>
    <t>Merkez Matbaa İçin Baskı Makinası Alımı</t>
  </si>
  <si>
    <t>Sekreter Tipi Koltuk</t>
  </si>
  <si>
    <t>Makam Koltuğu</t>
  </si>
  <si>
    <t>Misafir Koltuğu</t>
  </si>
  <si>
    <t>Konferans Salonu Koltuğu</t>
  </si>
  <si>
    <t>Atatürk Resmi</t>
  </si>
  <si>
    <t>Masa, Dolap, Sıra Gibi Malzeme Üretiminde Kullanılmak Üzere Muhtelif Marangoz Malzemesi Alımı</t>
  </si>
  <si>
    <t>Merkez Matbaanın Baskı İşlerinde ve Birimlerde Kullanılmak Üzere Muhtelif Kağıt Malzemesi Alımı</t>
  </si>
  <si>
    <t>Masa, Dolap, Sıra Gibi Malzeme Üretiminde Kullanılmak Üzere Muhtelif Demir Malzemesi Alımı</t>
  </si>
  <si>
    <t>Masa, Dolap, Sıra Gibi Malzeme Üretiminde Kullanılmak Üzere Muhtelif Hırdavat Malzemesi Alımı</t>
  </si>
  <si>
    <t>Baskı Makinası Toner ve Mürekkepleri</t>
  </si>
  <si>
    <t>Kalem</t>
  </si>
  <si>
    <t>Bilgisayar Alımı</t>
  </si>
  <si>
    <t>Notebook Alımı</t>
  </si>
  <si>
    <t>Switch Alımı</t>
  </si>
  <si>
    <t>Sunucu Sistemleri Alımı</t>
  </si>
  <si>
    <t>2008</t>
  </si>
  <si>
    <t>2011</t>
  </si>
  <si>
    <t>YER                 (İL ve İLÇE)</t>
  </si>
  <si>
    <t>İŞİN BAŞLAMA / BİTİŞ TARİHİ</t>
  </si>
  <si>
    <t>ÖZGELİR</t>
  </si>
  <si>
    <t>Öz Gelir</t>
  </si>
  <si>
    <t>SEKTÖRÜ         : EĞİTİM - YÜKSEKÖĞRETİM</t>
  </si>
  <si>
    <t>Türkçe Dilde Basılı Kitap Alımı</t>
  </si>
  <si>
    <t>Tahmini Fiziki Gerçekleşme</t>
  </si>
  <si>
    <t>Tutarı</t>
  </si>
  <si>
    <t>Miktarı</t>
  </si>
  <si>
    <t>Birimi</t>
  </si>
  <si>
    <t>EĞİTİM - YÜKSEKÖĞRETİM SEKTÖRÜ</t>
  </si>
  <si>
    <t>2006</t>
  </si>
  <si>
    <t>2007</t>
  </si>
  <si>
    <t>EĞİTİM - YÜKSEKÖĞRETİM</t>
  </si>
  <si>
    <t>Hazine Yardımı</t>
  </si>
  <si>
    <t>: EĞİTİM - YÜKSEKÖĞRETİM</t>
  </si>
  <si>
    <t>BÜTÇE YILI</t>
  </si>
  <si>
    <t>GELİR TÜRÜ</t>
  </si>
  <si>
    <t>BİRİM</t>
  </si>
  <si>
    <t>FONKS.</t>
  </si>
  <si>
    <t>Toplam</t>
  </si>
  <si>
    <t>06 SERMAYE GİDERLERİNİN DAĞILIMI</t>
  </si>
  <si>
    <t>PROJE ÖDENEĞİNİN TOPLAMI</t>
  </si>
  <si>
    <t>Merkez ve Davutpaşa Kampusü Jenaratör Bakım ve Onarımı</t>
  </si>
  <si>
    <t>06.1.1 BÜRO VE İŞYERİ MEFRUŞAT ALIMLARI</t>
  </si>
  <si>
    <t>MAL, MALZEME VE HİZMET ALIM TEKLİFLERİNİN</t>
  </si>
  <si>
    <t>06.1.1 BÜRO VE İŞYERİ MEFRUŞAT ALIMLARI TOPLAMI</t>
  </si>
  <si>
    <t>06.1.2 BÜRO VE İŞYERİ MAKİNE TEÇHİZAT ALIMLARI TOPLAMI</t>
  </si>
  <si>
    <t xml:space="preserve">PROJE NO  </t>
  </si>
  <si>
    <t>PROJENİN İDARE STRATEJİK PLANI VE PERFORMANS PROGRAMINDA İLİŞKİLİ OLDUĞU</t>
  </si>
  <si>
    <t>(2) Bir yatırım projesi birden fazla stratejik amaç ve hedefle ilişkili olabilir. Bu durumda ilgili tüm amaç ve hedefler belirtilecektir.</t>
  </si>
  <si>
    <r>
      <t xml:space="preserve">AMAÇ </t>
    </r>
    <r>
      <rPr>
        <b/>
        <vertAlign val="superscript"/>
        <sz val="10"/>
        <rFont val="Arial"/>
        <family val="2"/>
      </rPr>
      <t>1,2</t>
    </r>
  </si>
  <si>
    <r>
      <t xml:space="preserve">HEDEF </t>
    </r>
    <r>
      <rPr>
        <b/>
        <vertAlign val="superscript"/>
        <sz val="10"/>
        <rFont val="Arial"/>
        <family val="2"/>
      </rPr>
      <t>1,2</t>
    </r>
  </si>
  <si>
    <r>
      <t xml:space="preserve">PERFORMANS HEDEFİ </t>
    </r>
    <r>
      <rPr>
        <b/>
        <vertAlign val="superscript"/>
        <sz val="10"/>
        <rFont val="Arial"/>
        <family val="2"/>
      </rPr>
      <t>1,2</t>
    </r>
  </si>
  <si>
    <t>KURULUŞ</t>
  </si>
  <si>
    <t>: YILDIZ TEKNİK ÜNİVERSİTESİ</t>
  </si>
  <si>
    <t>09.6.0.06</t>
  </si>
  <si>
    <t>09.6.0.03</t>
  </si>
  <si>
    <t>09.6.0.04</t>
  </si>
  <si>
    <t>06.1.1.03</t>
  </si>
  <si>
    <t>Okul Mefruşatı Alımları</t>
  </si>
  <si>
    <t>09.6.0.07</t>
  </si>
  <si>
    <t>06.1.1.90</t>
  </si>
  <si>
    <t>06.1.3 AVADANLIK ALIMLARI TOPLAMI</t>
  </si>
  <si>
    <t>06.1 MAMUL MAL ALIMLARI TOPLAMI</t>
  </si>
  <si>
    <t>06.2 MENKUL SERMAYE ÜRETİM GİDERLERİ</t>
  </si>
  <si>
    <t>06.2 MENKUL SERMAYE ÜRETİM GİDERLERİ TOPLAMI</t>
  </si>
  <si>
    <t>06.6 MENKUL MALLARIN BÜYÜK ONARIM GİDERLERİ</t>
  </si>
  <si>
    <t>06.6 MENKUL MALLARIN BÜYÜK ONARIM GİDERLERİ TOPLAMI</t>
  </si>
  <si>
    <t>06.9 DİĞER SERMAYE GİDERLERİ</t>
  </si>
  <si>
    <t>06.9 DİĞER SERMAYE GİDERLERİ TOPLAMI</t>
  </si>
  <si>
    <t>06.3 GAYRİ MADDİ HAK ALIMLARI</t>
  </si>
  <si>
    <t>06.1.6 YAYIN ALIMLARI VE YAPIMLARI</t>
  </si>
  <si>
    <t>06.1.6 YAYIN ALIMLARI VE YAPIMLARI TOPLAMI</t>
  </si>
  <si>
    <r>
      <t xml:space="preserve">YATIRIM TEKLİFLERİ TABLOSU </t>
    </r>
    <r>
      <rPr>
        <b/>
        <sz val="14"/>
        <color indexed="10"/>
        <rFont val="Arial Tur"/>
        <family val="0"/>
      </rPr>
      <t>(KURUM TEKLİFİ)</t>
    </r>
  </si>
  <si>
    <t>06.1.1.01</t>
  </si>
  <si>
    <t>Büro Mefruşatı Alımları</t>
  </si>
  <si>
    <t>06.1.2.01</t>
  </si>
  <si>
    <t>06.1.2.04</t>
  </si>
  <si>
    <t>06.1.2.05</t>
  </si>
  <si>
    <t>06.1.2.90</t>
  </si>
  <si>
    <t>TAVAN TEKLİFİ</t>
  </si>
  <si>
    <t>KURUM TEKLİFİ</t>
  </si>
  <si>
    <t>İLAVE ÖDENEK İHTİYACI</t>
  </si>
  <si>
    <t>06.1.2.02</t>
  </si>
  <si>
    <t>2013</t>
  </si>
  <si>
    <t>SEKTÖR</t>
  </si>
  <si>
    <t>PROJE SAHİBİ KURULUŞ</t>
  </si>
  <si>
    <t>PROJENİN;</t>
  </si>
  <si>
    <t>ADI</t>
  </si>
  <si>
    <t>NUMARASI</t>
  </si>
  <si>
    <t>YERİ</t>
  </si>
  <si>
    <t>KARAKTERİSTİĞİ</t>
  </si>
  <si>
    <t>YATIRIM TEKLİFLERİYLE YAPILMASI PLANLANAN</t>
  </si>
  <si>
    <t xml:space="preserve"> </t>
  </si>
  <si>
    <t>2009</t>
  </si>
  <si>
    <t>2010</t>
  </si>
  <si>
    <t>BÜTÇE KANUNU</t>
  </si>
  <si>
    <t>06.1</t>
  </si>
  <si>
    <t>MAMUL MAL ALIMLARI</t>
  </si>
  <si>
    <t>NOT:</t>
  </si>
  <si>
    <t>GENEL TOPLAM (2011 + 2012 + 2013)</t>
  </si>
  <si>
    <t>Yıldız Teknik Üniversitesi Kamulaştırma</t>
  </si>
  <si>
    <t>- Makine ve Teçhizat Alımı</t>
  </si>
  <si>
    <t>- Bilgi Teknolojileri</t>
  </si>
  <si>
    <t>Yazıcı</t>
  </si>
  <si>
    <t>Mecut Eski Model Taşıt Araçlarının Büyük Bakım ve Onarımı</t>
  </si>
  <si>
    <t>Scanner</t>
  </si>
  <si>
    <t>Muhtelif Fakülte Yazılımları</t>
  </si>
  <si>
    <t>Satınalma Programı Lisans Güncelleme</t>
  </si>
  <si>
    <t>Microsoft Lisans Bedeli</t>
  </si>
  <si>
    <t>SPSS Lisans Bedeli</t>
  </si>
  <si>
    <t>YENİ PROJE</t>
  </si>
  <si>
    <t>BAŞLAMA / BİTİŞ TARİHİ</t>
  </si>
  <si>
    <t>Kamulaştırma</t>
  </si>
  <si>
    <t>06.1 MAMUL MAL ALIMLARI</t>
  </si>
  <si>
    <t xml:space="preserve">EKONOMİK KODLARI </t>
  </si>
  <si>
    <t>AÇIKLAMASI</t>
  </si>
  <si>
    <t>06.1.2 BÜRO VE İŞYERİ MAKİNE TEÇHİZAT ALIMLARI</t>
  </si>
  <si>
    <t>06.1.3 AVADANLIK ALIMLARI</t>
  </si>
  <si>
    <t>ÜNİVERSİTE TOPLAMI</t>
  </si>
  <si>
    <t>HAZİNE YARDIMI</t>
  </si>
  <si>
    <t>Makine ve Teçhizat Alımı</t>
  </si>
  <si>
    <t>Bilgi Teknolojileri</t>
  </si>
  <si>
    <t>PROJE SAHİBİ : YILDIZ TEKNİK ÜNİVERSİTESİ</t>
  </si>
  <si>
    <t>PROJE TUTARI</t>
  </si>
  <si>
    <t>TOPLAM</t>
  </si>
  <si>
    <t>PROJE NO</t>
  </si>
  <si>
    <t>PROJE ADI</t>
  </si>
  <si>
    <t>KARAKTERİSTİK</t>
  </si>
  <si>
    <t>TUTARI</t>
  </si>
  <si>
    <t>Adet</t>
  </si>
  <si>
    <t>Muhtelif İşler</t>
  </si>
  <si>
    <t>2014</t>
  </si>
  <si>
    <r>
      <t xml:space="preserve">YENİ PROJE </t>
    </r>
    <r>
      <rPr>
        <b/>
        <sz val="10"/>
        <rFont val="Arial Tur"/>
        <family val="0"/>
      </rPr>
      <t>MUHTELİF İŞLER</t>
    </r>
  </si>
  <si>
    <t>2013 Yılı Fiyatlarıyla, Bin TL.</t>
  </si>
  <si>
    <t xml:space="preserve">EĞİTİM - YÜKSEKÖĞRETİM </t>
  </si>
  <si>
    <t>2015</t>
  </si>
  <si>
    <t>2015 YATIRIM TEKLİFİ</t>
  </si>
  <si>
    <t>2015 YATIRIM TEKLİFİNİN</t>
  </si>
  <si>
    <r>
      <t xml:space="preserve">Muhtelif İşler </t>
    </r>
    <r>
      <rPr>
        <b/>
        <sz val="10"/>
        <color indexed="12"/>
        <rFont val="Arial Tur"/>
        <family val="0"/>
      </rPr>
      <t>(Makine ve Teçhizat Alımı-Yayın Alımı-Bilgi Teknolojileri-Taşıt Alımı)</t>
    </r>
  </si>
  <si>
    <t>Makine Teçh. + Bakım Onr. + Bil. Don. + Yaz. Alty. + Küt. Yay. Al. + Taşıt</t>
  </si>
  <si>
    <t>06.1.1.01                                Büro Mefruşatı Alımları</t>
  </si>
  <si>
    <t>06.1.1.02                            İşyeri Mefruşatı Alımları</t>
  </si>
  <si>
    <t>06.1.1.03                                           Okul Mefruşatı Alımları</t>
  </si>
  <si>
    <t>06.1.1.04                            Hastane  Mefruşatı Alımları</t>
  </si>
  <si>
    <t>06.1.1.05                                       Sosyal Tesis Mefruşatı Alımları</t>
  </si>
  <si>
    <t>06.1.1.90                                       Diğer Mefruşat Alımları</t>
  </si>
  <si>
    <t>06.1.2.01                                Büro Makineleri Alımları</t>
  </si>
  <si>
    <t>06.1.2.02                            Bilgisayar Alımları</t>
  </si>
  <si>
    <t>06.1.2.03                                           Tıbbi Cihaz Alımları</t>
  </si>
  <si>
    <t>06.1.2.04                            Labaratuar Cihazı Alımları</t>
  </si>
  <si>
    <t>06.1.2.05                                       İşyeri Makine Teçhizat Alımları</t>
  </si>
  <si>
    <t>06.1.2.90                                       Diğer Makine Teçhizat Alımları</t>
  </si>
  <si>
    <t>06.1.3.01                                Tamir Bakım Aletleri Alımları</t>
  </si>
  <si>
    <t>06.1.3.02                            Atölye Gereçleri Alımları</t>
  </si>
  <si>
    <t>06.1.3.03                                           Tıbbi Gereçler Alımları</t>
  </si>
  <si>
    <t>06.1.3.04                            Labaratuar Gereçleri Alımları</t>
  </si>
  <si>
    <t>06.1.3.05                                       Ziraai Gereç Alımları</t>
  </si>
  <si>
    <t>06.1.3.90                                       Diğer Avadanlık Alımları</t>
  </si>
  <si>
    <t>06.1.5 İŞ MAKİNESİ ALIMLARI</t>
  </si>
  <si>
    <t xml:space="preserve">06.1.5.01                                 Sabit İş Makineleri  Alımları                </t>
  </si>
  <si>
    <t>06.1.5.30                             Hareketli İş Makinesi Alımları</t>
  </si>
  <si>
    <t>06.1.5 İŞ MAKİNESİ ALIMLARI TOPLAMI</t>
  </si>
  <si>
    <t>06.1.6.01                                Basılı Yayın Alımları ve Yapımları</t>
  </si>
  <si>
    <t>06.1.6.02                            El Yazması Alımları ve Yapımları</t>
  </si>
  <si>
    <t>06.1.6.03                                          Elektronik Ortamda Yayın Alımları ve Yapımları</t>
  </si>
  <si>
    <t>06.1.6.04                            Görüntülü Yayın Alımları ve Yapımları</t>
  </si>
  <si>
    <t>06.1.6.90                                       Diğer Yayın Alımları ve Yapımları</t>
  </si>
  <si>
    <t>06.2.2.01                                Hammadde Alımları</t>
  </si>
  <si>
    <t xml:space="preserve">06.2.5.01                                        Kereste ve kereste Ürünleri Alımları </t>
  </si>
  <si>
    <t xml:space="preserve">06.2.6.01                                        Kağıt ve Kağıt Ürünleri Alımları </t>
  </si>
  <si>
    <t xml:space="preserve">06.2.7.01                                        Kimyevi Madde İle Kauçuk ve Plastik Ürün Alımları </t>
  </si>
  <si>
    <t>06.2.8.01                                       Metal Ürün Alımları</t>
  </si>
  <si>
    <t>06.2.9.01                            Diğer Alımlar</t>
  </si>
  <si>
    <t>06.3.1.01                                Bilgisayar Yazılım Alımları</t>
  </si>
  <si>
    <t>06.3.2.01                           Harita Alımları</t>
  </si>
  <si>
    <t>06.3.2.02                                          Plan Proje Alımları</t>
  </si>
  <si>
    <t>06.3.3.01                            Lisans Alımları</t>
  </si>
  <si>
    <t>06.3.4.01                                Patent Alımları</t>
  </si>
  <si>
    <t>06.3.9.01                           Diğer Fikri Hak Alımları</t>
  </si>
  <si>
    <t>06.6.7.01                                Müteahhitlik Hizmetleri</t>
  </si>
  <si>
    <t>06.6.9.01                           Diğer Giderler</t>
  </si>
  <si>
    <t>06.9.9.01                           Diğer Sermaye Giderleri</t>
  </si>
  <si>
    <t>2011 Yılı Fiyatlarıyla, Bin TL.</t>
  </si>
  <si>
    <t>Mobilya Takımı</t>
  </si>
  <si>
    <t>Perde</t>
  </si>
  <si>
    <t>Yazı Tahtası</t>
  </si>
  <si>
    <t>Öğrenci Sırası</t>
  </si>
  <si>
    <t>Arşiv Dolabı</t>
  </si>
  <si>
    <t>Sandalye</t>
  </si>
  <si>
    <t>Akıllı Tahta</t>
  </si>
  <si>
    <t xml:space="preserve">Fotokopi </t>
  </si>
  <si>
    <t>Telefon Santrali</t>
  </si>
  <si>
    <t>Evrak İmha Makinası</t>
  </si>
  <si>
    <t>Server Alımı</t>
  </si>
  <si>
    <t>Kablosuz Erişim Cihazı Alımı</t>
  </si>
  <si>
    <t>Sanat Tasarım Fakültesi için Muhtelif Laboratuvar Cihazı</t>
  </si>
  <si>
    <t>Kimya Metalurji Fakültesi için Muhtelif Laboratuvar Cihazı</t>
  </si>
  <si>
    <t>Elektrik Elektronik Fak. için Muhtelif Laboratuvar Cihazı</t>
  </si>
  <si>
    <t>Fen Edebiyat Fakültesi için Muhtelif Laboratuvar Cihazı</t>
  </si>
  <si>
    <t>Gemi İnşaatı Fakültesi için Muhtelif Laboratuvar Cihazı</t>
  </si>
  <si>
    <t>Makine Fakültesi için Muhtelif Laboratuvar Cihazı</t>
  </si>
  <si>
    <t>İnşaat Fakültesi için Muhtelif Laboratuvar Cihazı</t>
  </si>
  <si>
    <t>Mimarlık Fakültesi için Muhtelif Malzeme Alımı</t>
  </si>
  <si>
    <t>İktisat Fakültesi için Muhtelif Malzeme Alımı</t>
  </si>
  <si>
    <t>Eğitim Fakültesi için Muhtelif Malzeme Alımı</t>
  </si>
  <si>
    <t xml:space="preserve">Barkovizyon </t>
  </si>
  <si>
    <t>Barkovizyon Perdesi</t>
  </si>
  <si>
    <t xml:space="preserve">Klima Salon Tipi </t>
  </si>
  <si>
    <t xml:space="preserve">Klima Duvar Tipi </t>
  </si>
  <si>
    <t>Ses ve Işık Sistemi</t>
  </si>
  <si>
    <t>Muhtelif Cihaz (Demirbaş Alımı)</t>
  </si>
  <si>
    <t>Jenaratör Alımı</t>
  </si>
  <si>
    <t>Yangın Alarm Sistemi</t>
  </si>
  <si>
    <t>Kamera Sistemi</t>
  </si>
  <si>
    <t>Tamir Araç Gereçleri</t>
  </si>
  <si>
    <t>Bahçe Malzemesi Gereçleri</t>
  </si>
  <si>
    <t>BAP Yazılımı</t>
  </si>
  <si>
    <t>PROJE NO.</t>
  </si>
  <si>
    <t>BÜTÇE TÜRÜ</t>
  </si>
  <si>
    <t>EK ÖDENEK</t>
  </si>
  <si>
    <t>EKLENEN</t>
  </si>
  <si>
    <t>AKTARMA</t>
  </si>
  <si>
    <t>LİKİD KARŞILIĞI</t>
  </si>
  <si>
    <t>AKREDİTİF ARTIĞI</t>
  </si>
  <si>
    <t>DÜŞÜLEN</t>
  </si>
  <si>
    <t>İLK 6 AY KESİN</t>
  </si>
  <si>
    <t>YIL SONU TAHMİNİ</t>
  </si>
  <si>
    <t>2009 Yılı Fiyatlarıyla, Bin TL.</t>
  </si>
  <si>
    <r>
      <t xml:space="preserve">2009 YILI ÖDENEĞİ </t>
    </r>
    <r>
      <rPr>
        <b/>
        <sz val="10"/>
        <color indexed="10"/>
        <rFont val="Arial Tur"/>
        <family val="0"/>
      </rPr>
      <t>(1)</t>
    </r>
  </si>
  <si>
    <r>
      <t xml:space="preserve">2009 YILI REVİZE ÖDENEĞİ </t>
    </r>
    <r>
      <rPr>
        <b/>
        <sz val="10"/>
        <color indexed="10"/>
        <rFont val="Arial Tur"/>
        <family val="0"/>
      </rPr>
      <t>(1)</t>
    </r>
  </si>
  <si>
    <r>
      <t xml:space="preserve">2009 YILI HARCAMA (KESİN) </t>
    </r>
    <r>
      <rPr>
        <b/>
        <sz val="10"/>
        <color indexed="10"/>
        <rFont val="Arial Tur"/>
        <family val="0"/>
      </rPr>
      <t>(1)</t>
    </r>
  </si>
  <si>
    <t>YIL SONU KESİN HARCAMA</t>
  </si>
  <si>
    <t>2011 YILI PROGRAM ÖDENEĞİ</t>
  </si>
  <si>
    <t>2011 YILI REVİZE ÖDENEĞİ</t>
  </si>
  <si>
    <t>2016</t>
  </si>
  <si>
    <t>2014 Yılı Fiyatlarıyla, Bin TL.</t>
  </si>
  <si>
    <t>2016 YATIRIM TEKLİFİ</t>
  </si>
  <si>
    <t>2016 YATIRIM TEKLİFİNİN</t>
  </si>
  <si>
    <t>2013 YILI PROGRAM ÖDENEĞİ</t>
  </si>
  <si>
    <t>2013 YILI REVİZE ÖDENEĞİ</t>
  </si>
  <si>
    <t xml:space="preserve">Merkez Laboratuvarı için Muhtelif Laboratuvar Cihazı </t>
  </si>
  <si>
    <t>Adobe Lisans Bedeli</t>
  </si>
  <si>
    <r>
      <t xml:space="preserve">Muhtelif İşler </t>
    </r>
    <r>
      <rPr>
        <b/>
        <sz val="12"/>
        <color indexed="10"/>
        <rFont val="Arial Tur"/>
        <family val="0"/>
      </rPr>
      <t>( 2 )</t>
    </r>
  </si>
  <si>
    <t>2014 SONUNA KADAR TAHMİNİ KÜMÜLATİF HARCAMA</t>
  </si>
  <si>
    <t>2017 YILI YATIRIM TEKLİFİ (Toplam)</t>
  </si>
  <si>
    <t>2015 Yılı Fiyatlarıyla, Bin TL.</t>
  </si>
  <si>
    <t>2017 YATIRIM TEKLİFİ</t>
  </si>
  <si>
    <t xml:space="preserve">     a) 2015'de Bitenler</t>
  </si>
  <si>
    <t>GENEL TOPLAM (2015-2017)</t>
  </si>
  <si>
    <t>2015-2015</t>
  </si>
  <si>
    <t>2017</t>
  </si>
  <si>
    <r>
      <t xml:space="preserve">YILDIZ TEKNİK ÜNİVERSİTESİ 2015 - 2017 YATIRIM TEKLİFLERİ </t>
    </r>
    <r>
      <rPr>
        <b/>
        <sz val="14"/>
        <color indexed="10"/>
        <rFont val="Arial"/>
        <family val="2"/>
      </rPr>
      <t>(KURUM TEKLİFİ)</t>
    </r>
  </si>
  <si>
    <t>TAV AN TEKLİFİ</t>
  </si>
  <si>
    <r>
      <t xml:space="preserve">2015 - 2017 YILLARI YATIRIM TEKLİFLERİ </t>
    </r>
    <r>
      <rPr>
        <b/>
        <sz val="12"/>
        <color indexed="10"/>
        <rFont val="Arial Tur"/>
        <family val="0"/>
      </rPr>
      <t>(KURUM TEKLİFİ)</t>
    </r>
  </si>
  <si>
    <t>2017 YATIRIM TEKLİFİNİN</t>
  </si>
  <si>
    <t>Mobil İmza Yazılımı</t>
  </si>
  <si>
    <t>Lojman Takip Yazılımı</t>
  </si>
  <si>
    <t>2015 YILI TAVAN TEKLFİ</t>
  </si>
  <si>
    <t>2016 YILI TAVAN TEKLİFİ</t>
  </si>
  <si>
    <t>TAVAN  TEKLİFİ</t>
  </si>
  <si>
    <r>
      <t>YILDIZ TEKNİK ÜNİVERSİTESİ 2015-2017 YILI YATIRIM PROGRAMI</t>
    </r>
    <r>
      <rPr>
        <b/>
        <sz val="12"/>
        <color indexed="10"/>
        <rFont val="Arial Tur"/>
        <family val="0"/>
      </rPr>
      <t xml:space="preserve"> (KURUM TEKLİFİ)</t>
    </r>
  </si>
  <si>
    <t>2014 YILI PROGRAM ÖDENEĞİ</t>
  </si>
  <si>
    <t>2014 YILI REVİZE ÖDENEĞİ</t>
  </si>
  <si>
    <t>2015 YILI YATIRIM PROGRAMINA TEKLİF EDİLECEK PROJE BİLGİLERİ</t>
  </si>
  <si>
    <t>No</t>
  </si>
  <si>
    <t>İstenilen Bilgi</t>
  </si>
  <si>
    <t>Doldurulacak Alan</t>
  </si>
  <si>
    <t>I. GENEL BİLGİLER</t>
  </si>
  <si>
    <t>Proje Adı</t>
  </si>
  <si>
    <t>Yatırım Kategorisi</t>
  </si>
  <si>
    <t>Seçenekler</t>
  </si>
  <si>
    <t>Seçilen</t>
  </si>
  <si>
    <t>Kamu Yatırım Programında Yer Alan Proje</t>
  </si>
  <si>
    <t>Özel Amaçlı Merkezi Programlardan (Köydes)</t>
  </si>
  <si>
    <t>Tamamı Yereldeki İdari Birimlerin Kaynaklarından</t>
  </si>
  <si>
    <t>Teşvik Belgeli Özel Sektör Yatırımı</t>
  </si>
  <si>
    <t>Uluslararası Kuruluşlardan (Dünya Bankası)</t>
  </si>
  <si>
    <t>Vatandaş - Devlet İşbirliği Kapsamında Yapılan</t>
  </si>
  <si>
    <t>Proje Uygulayıcısı Kuruluş Türü</t>
  </si>
  <si>
    <t>Üniversiteler</t>
  </si>
  <si>
    <t>Proje Uygulayıcısı Kuruluş</t>
  </si>
  <si>
    <t>Projenin Durumu</t>
  </si>
  <si>
    <t>Devam Eden Proje</t>
  </si>
  <si>
    <t>Proje No</t>
  </si>
  <si>
    <t>Proje Yeri</t>
  </si>
  <si>
    <t>(Birden Fazla Seçebilirsiniz)</t>
  </si>
  <si>
    <t>Beşiktaş</t>
  </si>
  <si>
    <t>Esenler</t>
  </si>
  <si>
    <t>Kadıköy</t>
  </si>
  <si>
    <t>Şişli</t>
  </si>
  <si>
    <t>Fatih</t>
  </si>
  <si>
    <t>Proje Türü</t>
  </si>
  <si>
    <t>Altyapı, Çevre Düzenlemesi</t>
  </si>
  <si>
    <t>Araştırma Geliştirme</t>
  </si>
  <si>
    <t xml:space="preserve">Bakım, Onarım, Tadilat </t>
  </si>
  <si>
    <t>Diğer</t>
  </si>
  <si>
    <t>Donanım, Yazılım</t>
  </si>
  <si>
    <t>Etüd Proje</t>
  </si>
  <si>
    <t>Hizmet Alımı</t>
  </si>
  <si>
    <t>İnşaat, Yapım</t>
  </si>
  <si>
    <t>Makine ve Teçhizat, Donatım</t>
  </si>
  <si>
    <t>Mal Alımı</t>
  </si>
  <si>
    <t>Proje Fikrinin Geliştirimesinde Uygulanan Yöntem</t>
  </si>
  <si>
    <t>İhtiyaç Analizi</t>
  </si>
  <si>
    <t>Olanak/Fırsat Etüdü</t>
  </si>
  <si>
    <t>Soru Analizi</t>
  </si>
  <si>
    <t>Fizibilitesi Varsa İşaretleyiniz</t>
  </si>
  <si>
    <t>Yok.</t>
  </si>
  <si>
    <t>II. UYGULAMA BİLGİLERİ</t>
  </si>
  <si>
    <t>Proje Özeti</t>
  </si>
  <si>
    <t>Projenin Önem Düzeyi</t>
  </si>
  <si>
    <t>1. Derece (Acil)</t>
  </si>
  <si>
    <t>2. Derece (Zorunlu)</t>
  </si>
  <si>
    <t>3. Derece (Faydalı)</t>
  </si>
  <si>
    <t>Projenin Tamamlanma Düzeyi</t>
  </si>
  <si>
    <t>1. Başlanmayan</t>
  </si>
  <si>
    <t>2. İhale Aşamasında</t>
  </si>
  <si>
    <t>3. Devam Eden (%1-25)</t>
  </si>
  <si>
    <t>4. Devam Eden (%26-50)</t>
  </si>
  <si>
    <t>5. Devam Eden (%51-75)</t>
  </si>
  <si>
    <t>6. Devam Eden (%76-99)</t>
  </si>
  <si>
    <t>7. Biten</t>
  </si>
  <si>
    <t>Projenin Süresi (Ay)</t>
  </si>
  <si>
    <t>12 Ay</t>
  </si>
  <si>
    <t>Projenin Başlama Tarihi</t>
  </si>
  <si>
    <t>Projenin Bitiş Tarihi</t>
  </si>
  <si>
    <t>III. MALİ BİLGİLERİ</t>
  </si>
  <si>
    <t>Toplam Proje Tutarı (TL.)</t>
  </si>
  <si>
    <t>Merkezi Bütçe (TL.)</t>
  </si>
  <si>
    <t>İç Kredi (TL.)</t>
  </si>
  <si>
    <t>Dış Kredi (TL.)</t>
  </si>
  <si>
    <t>Öz Kaynak (TL.)</t>
  </si>
  <si>
    <t>Hibe (TL.)</t>
  </si>
  <si>
    <t>Önceki Yıllar Toplam Harcama Tutarı (TL.)</t>
  </si>
  <si>
    <t>2015 Yılı Proje Teklif Tutarı (TL.)</t>
  </si>
  <si>
    <t>2016 Yılı Proje Teklif Tutarı (TL.)</t>
  </si>
  <si>
    <t>2017 Yılı Proje Teklif Tutarı (TL.)</t>
  </si>
  <si>
    <t>IV. 2014 YILI PROGRAM BİLGİLERİ (2014 Yılı Program Metnine www.stg.yildiz.edu.tr Adresinde Duyurularda Bulabilirsiniz)</t>
  </si>
  <si>
    <t>Gelişme Ekseni</t>
  </si>
  <si>
    <t>2.2.1. NİTELİKLİ İNSAN, GÜÇLÜ TOPLUM</t>
  </si>
  <si>
    <t>Alt Gelişme Ekseni</t>
  </si>
  <si>
    <t>Politik Önceliği</t>
  </si>
  <si>
    <t>Tedbirler</t>
  </si>
  <si>
    <t>V. DİĞER BİLGİLERİ</t>
  </si>
  <si>
    <t>İlişkili Olduğu Bölgesel Plan</t>
  </si>
  <si>
    <t>Doğu Anadolu Projesi</t>
  </si>
  <si>
    <t>Doğu Karadeniz Bölgesel Gelişme Planı</t>
  </si>
  <si>
    <t>İlgisi Yoktur</t>
  </si>
  <si>
    <t>Yeşilırmak Havza Gelişim Projesi</t>
  </si>
  <si>
    <t>Zonguldak, Bartın Karabük Bölgesel Gelişim Projesi</t>
  </si>
  <si>
    <t>Sektörü</t>
  </si>
  <si>
    <t>Diğer Kamu Hizmetleri</t>
  </si>
  <si>
    <t>Eğitim</t>
  </si>
  <si>
    <t>Enerji</t>
  </si>
  <si>
    <t>Haberleşme</t>
  </si>
  <si>
    <t>İmalat</t>
  </si>
  <si>
    <t>Konut</t>
  </si>
  <si>
    <t>Kültür</t>
  </si>
  <si>
    <t>Madencilik</t>
  </si>
  <si>
    <t>Sağlık</t>
  </si>
  <si>
    <t>Tarım</t>
  </si>
  <si>
    <t>Turizm</t>
  </si>
  <si>
    <t>Ulaştırma</t>
  </si>
  <si>
    <t>Diğer Kamu Hizmetleri Sektörü</t>
  </si>
  <si>
    <t>Belediye Hizmetleri</t>
  </si>
  <si>
    <t>Çevre</t>
  </si>
  <si>
    <t>Esnaf, Sanat ve K.Sanayi</t>
  </si>
  <si>
    <t>Genel İdare</t>
  </si>
  <si>
    <t>Güvenlik Hizmetleri</t>
  </si>
  <si>
    <t>Harita-Tapu-Kadastro</t>
  </si>
  <si>
    <t>İçme Suyu</t>
  </si>
  <si>
    <t>Kanalizasyon</t>
  </si>
  <si>
    <t>Kırsal Alan Planlaması</t>
  </si>
  <si>
    <t>Sosyal Hizmetler ve Yardımlar</t>
  </si>
  <si>
    <t>Teknolojik Araştırma</t>
  </si>
  <si>
    <t>Ticaret Hizmetleri</t>
  </si>
  <si>
    <t>Yerleşme-Şehirleşme</t>
  </si>
  <si>
    <t>Hedef Kitlesi</t>
  </si>
  <si>
    <t>Yıldız Teknik Üniversitesinin Akademik ve İdari Personelleri ile Öğrencileri.</t>
  </si>
  <si>
    <t>Yıllık Potansiyel Yaralanıcı Sayısı</t>
  </si>
  <si>
    <t>Ekonomik Ömrü (Yıl)</t>
  </si>
  <si>
    <t>10 Yıl</t>
  </si>
  <si>
    <r>
      <t>NOT:</t>
    </r>
    <r>
      <rPr>
        <b/>
        <sz val="10"/>
        <color indexed="12"/>
        <rFont val="Arial Tur"/>
        <family val="0"/>
      </rPr>
      <t xml:space="preserve"> Bu tablo her yatırım proje numarası olan projeler için ayrı ayrı doldurulacaktır.</t>
    </r>
  </si>
  <si>
    <t xml:space="preserve">Muhtelif İşler Projesi kapsamında Üniversitemizin Fakülte, Enstitü, Yüksekokulları ile İdari Birimlerinin ihtiyacı olan; ses ve ışık sistemi, güvenlik kamerası sistemleri, büro, misafir, makam ve konferans salonu koltukları, yazı tahtası, akıllı tahta, öğrenci sırası, sandalye, perde, arşiv dolabı, Atatürk Resmi, fotokopi, yazıcı, scanner, faks, telefon makine ve santralleri, evrak imha makinesi, projeksiyon cihazı, projeksiyon perdesi, muhtelif laboratuvar cihazları, salon ve duvar tipi klimalar, merkez matbaa için baskı makinaları, muhtelif  laboratuvarlarda kullanılan hammaddeler, masa, dolap, sıra gibi malzeme üretiminde kullanılmak üzere muhtelif marangoz malzemeleri, merkez matbaanın baskı işlerinde ve birimlerde kullanılmak üzere muhtelif kağıt malzemeleri, masa, dolap, sıra gibi malzeme üretiminde kullanılmak üzere muhtelif demir ve hırdavat malzemeleri, baskı makinelerinin toner ve mürekkeplerinin alımları, jenaratör, yangın alarm sistemi, konteyner, tamir işleri için avadanlık malzeme, bahçe malzemesi gereçleri, Türkçe dilde basılı kitap ve muhtelif demirbaş cihaz alımları yapılması planlanmaktadır. Ayrıca mevcut eski model taşıt araçlarının büyük bakım ve onarımlarının yapılması, jenaratör bakım onarımları planlanmaktadır. Üniversitemizin Fakülte, Enstitü, Yüksekokulları ile İdari Birimlerinin ihtiyacı olan; bilgisayar, notebook, switch, server, kablosuz erişim ve sunucu sistemleri alımları, muhtelif fakülte, BAP, evrak takip, e-imza, mobil imza yazılımlarının alınması, satınalma programı lisans güncellenmesinin yapılması, microsoft, adobe ve SPSS lisans bedellerinin ödenmesi planlanmaktadır   Yıldız Teknik Üniversitesi Davutpaşa Merkez ve Yıldız Şevket Sabancı Şube Kütüphanelerindeki basılı, elektronik ve görüntülü yayın koleksiyonunu üniversitemizin eğitim ihtiyaçları ve akademisyenler ile öğrencilerin talepleri doğrultusunda geliştirmek ve kullanımı yüksek olan aboneliklerin devamını sağlamak.
                                                                                                                                                                                                                                                                                                                                                                                                                                                                                                                                                                                                                                                                                                                                                                                                                                                                                                                                                                                                                                                                                                                                                                                                                        </t>
  </si>
  <si>
    <t>Muhtelif İşler Projesi ( Makine Teçhizat Alımı   Bilgisyar Program Yayın ve Taşıt Alımları</t>
  </si>
  <si>
    <r>
      <rPr>
        <b/>
        <sz val="11"/>
        <color indexed="12"/>
        <rFont val="Arial Tur"/>
        <family val="0"/>
      </rPr>
      <t xml:space="preserve">Tedbir 12 </t>
    </r>
    <r>
      <rPr>
        <b/>
        <sz val="11"/>
        <rFont val="Arial Tur"/>
        <family val="0"/>
      </rPr>
      <t>Teknolojinin eğitime entegrasyonu konusunda nitel ve nicel göstergeler geliştirilerek etki değerlendirmesi yapılacaktır</t>
    </r>
    <r>
      <rPr>
        <b/>
        <sz val="11"/>
        <color indexed="10"/>
        <rFont val="Arial Tur"/>
        <family val="0"/>
      </rPr>
      <t xml:space="preserve">
</t>
    </r>
    <r>
      <rPr>
        <b/>
        <sz val="11"/>
        <color indexed="12"/>
        <rFont val="Arial Tur"/>
        <family val="0"/>
      </rPr>
      <t>Tedbir 26</t>
    </r>
    <r>
      <rPr>
        <b/>
        <sz val="11"/>
        <color indexed="10"/>
        <rFont val="Arial Tur"/>
        <family val="0"/>
      </rPr>
      <t xml:space="preserve">  </t>
    </r>
    <r>
      <rPr>
        <b/>
        <sz val="11"/>
        <rFont val="Arial Tur"/>
        <family val="0"/>
      </rPr>
      <t xml:space="preserve">Yükseköğretimde bağımsız ve özerk bir kalite güvence sistemi oluşturulacaktır.
</t>
    </r>
    <r>
      <rPr>
        <b/>
        <sz val="11"/>
        <color indexed="12"/>
        <rFont val="Arial Tur"/>
        <family val="0"/>
      </rPr>
      <t xml:space="preserve">Tedbir 94 </t>
    </r>
    <r>
      <rPr>
        <b/>
        <sz val="11"/>
        <rFont val="Arial Tur"/>
        <family val="0"/>
      </rPr>
      <t xml:space="preserve"> Engellilerin ekonomik ve sosyal hayata katılımlarının artırılması için sosyal ve fiziki çevre şartlarının iyileştirilmesine yönelik çalışmalar hızlandırılacaktır.
</t>
    </r>
    <r>
      <rPr>
        <b/>
        <sz val="11"/>
        <color indexed="12"/>
        <rFont val="Arial Tur"/>
        <family val="0"/>
      </rPr>
      <t xml:space="preserve">Tedbir 97 </t>
    </r>
    <r>
      <rPr>
        <b/>
        <sz val="11"/>
        <rFont val="Arial Tur"/>
        <family val="0"/>
      </rPr>
      <t>Yurt içi ve yurt dışında kültürel mirasımızı korumaya yönelik restorasyon faaliyetlerinin sayısı artırılacaktır</t>
    </r>
  </si>
  <si>
    <r>
      <rPr>
        <b/>
        <sz val="11"/>
        <color indexed="12"/>
        <rFont val="Arial Tur"/>
        <family val="0"/>
      </rPr>
      <t xml:space="preserve">Tedbir 12 Politika Önceliği </t>
    </r>
    <r>
      <rPr>
        <b/>
        <sz val="11"/>
        <color indexed="8"/>
        <rFont val="arial tur"/>
        <family val="0"/>
      </rPr>
      <t xml:space="preserve">Ulusal düzeyde izleme ve değerlendirme sistemleri geliştirilecektir. Bu kapsamda beklenen sonuçlar ve verimlilik artışı için düzenli değerlendirmeler yapılacak, potansiyel eksiklikler erken tespit edilecektir. Her okul için altyapıdan, öğretmen eğitimlerine kadar girdi ve çıktıları içeren okul karnelerinin oluşturulmasıyla izleme ve değerlendirme mekanizmaları kurulması ve toplumun kullanımına geniş ölçüde bilgi sunulması sağlanacaktır                                 </t>
    </r>
    <r>
      <rPr>
        <b/>
        <sz val="11"/>
        <color indexed="12"/>
        <rFont val="Arial Tur"/>
        <family val="0"/>
      </rPr>
      <t>Tedbir 26 Politika Önceliği</t>
    </r>
    <r>
      <rPr>
        <b/>
        <sz val="11"/>
        <color indexed="8"/>
        <rFont val="arial tur"/>
        <family val="0"/>
      </rPr>
      <t xml:space="preserve">Avrupa Yükseköğretim Alanına uyum sağlama hedefi doğrultusunda yükseköğretim sisteminin planlanmasından sorumlu kurumdan bağımsız ve özerk bir kalite güvence ajansı oluşturulacaktır.                                                                               </t>
    </r>
    <r>
      <rPr>
        <b/>
        <sz val="11"/>
        <color indexed="12"/>
        <rFont val="Arial Tur"/>
        <family val="0"/>
      </rPr>
      <t>Tedbir 94 Politika Önceliğ</t>
    </r>
    <r>
      <rPr>
        <b/>
        <sz val="11"/>
        <rFont val="Arial Tur"/>
        <family val="0"/>
      </rPr>
      <t xml:space="preserve">Fiziki çevre şartlarının engellilere uygun hale getirilmesi hususundaki kanuni sürenin 2015 yılında sona erecek olması nedeniyle bu konudaki çalışmalara hız verilmesi ve oluşturulan Erişilebilirlik Eylem Planı kapsamındaki eylemlerin bir an önce hayata geçirilmesi gerekmektedir                                                   </t>
    </r>
    <r>
      <rPr>
        <b/>
        <sz val="11"/>
        <color indexed="12"/>
        <rFont val="Arial Tur"/>
        <family val="0"/>
      </rPr>
      <t xml:space="preserve">Tedbir 97 Politika Önceliği </t>
    </r>
    <r>
      <rPr>
        <b/>
        <sz val="11"/>
        <rFont val="Arial Tur"/>
        <family val="0"/>
      </rPr>
      <t>Yurt içindeki ve yurt dışındaki tarihi eserlerimiz ve kültürel mirasımızın aslına uygun olarak korunması sağlanacak, yurt dışında restorasyonuna başlanan tarihi eserlerimiz öncelikli olarak tamamlanacaktır</t>
    </r>
  </si>
  <si>
    <r>
      <rPr>
        <b/>
        <sz val="10"/>
        <color indexed="10"/>
        <rFont val="Arial Tur"/>
        <family val="0"/>
      </rPr>
      <t>2.2.1.1. EĞİTİM</t>
    </r>
    <r>
      <rPr>
        <b/>
        <sz val="10"/>
        <color indexed="12"/>
        <rFont val="Arial Tur"/>
        <family val="0"/>
      </rPr>
      <t xml:space="preserve">
</t>
    </r>
    <r>
      <rPr>
        <b/>
        <sz val="10"/>
        <color indexed="14"/>
        <rFont val="Arial Tur"/>
        <family val="0"/>
      </rPr>
      <t>2.2.1.9. SOSYAL KORUMA</t>
    </r>
    <r>
      <rPr>
        <b/>
        <sz val="10"/>
        <color indexed="12"/>
        <rFont val="Arial Tur"/>
        <family val="0"/>
      </rPr>
      <t xml:space="preserve">
</t>
    </r>
    <r>
      <rPr>
        <b/>
        <sz val="10"/>
        <color indexed="17"/>
        <rFont val="Arial Tur"/>
        <family val="0"/>
      </rPr>
      <t xml:space="preserve">2.2.1.10 KÜLTÜR VE SANAT </t>
    </r>
    <r>
      <rPr>
        <b/>
        <sz val="10"/>
        <color indexed="12"/>
        <rFont val="Arial Tur"/>
        <family val="0"/>
      </rPr>
      <t xml:space="preserve">                                                           Kalkınma Planı p.157 </t>
    </r>
    <r>
      <rPr>
        <b/>
        <sz val="10"/>
        <color indexed="10"/>
        <rFont val="Arial Tur"/>
        <family val="0"/>
      </rPr>
      <t>-</t>
    </r>
    <r>
      <rPr>
        <b/>
        <sz val="10"/>
        <color indexed="8"/>
        <rFont val="Arial Tur"/>
        <family val="0"/>
      </rPr>
      <t>Örgün ve yaygın eğitim kurumlarında bilgi ve iletişim teknolojisi altyapısı geliştirilecek, öğrenci ve öğretmenlerin bu teknolojileri kullanma yetkinlikleri artırılacaktır. (Kalkınma Planı p.157)</t>
    </r>
    <r>
      <rPr>
        <b/>
        <sz val="10"/>
        <color indexed="10"/>
        <rFont val="Arial Tur"/>
        <family val="0"/>
      </rPr>
      <t xml:space="preserve">
</t>
    </r>
    <r>
      <rPr>
        <b/>
        <sz val="10"/>
        <color indexed="12"/>
        <rFont val="Arial Tur"/>
        <family val="0"/>
      </rPr>
      <t>Kalkınma Planı p.161</t>
    </r>
    <r>
      <rPr>
        <b/>
        <sz val="10"/>
        <color indexed="8"/>
        <rFont val="Arial Tur"/>
        <family val="0"/>
      </rPr>
      <t>Yükseköğretim sistemi, hesap verebilirlik temelinde özerklik, performans odaklılık, ihtisaslaşma ve çeşitlilik ilkeleri çerçevesinde kalite odaklı rekabetçi bir yapıya dönüştürülecektir. (Kalkınma Planı p.161)</t>
    </r>
    <r>
      <rPr>
        <b/>
        <sz val="10"/>
        <rFont val="Arial Tur"/>
        <family val="0"/>
      </rPr>
      <t xml:space="preserve">
</t>
    </r>
    <r>
      <rPr>
        <b/>
        <sz val="10"/>
        <color indexed="12"/>
        <rFont val="Arial Tur"/>
        <family val="0"/>
      </rPr>
      <t>Kalkınma Planı p.283</t>
    </r>
    <r>
      <rPr>
        <b/>
        <sz val="10"/>
        <color indexed="8"/>
        <rFont val="Arial Tur"/>
        <family val="0"/>
      </rPr>
      <t>Korunmaya muhtaç çocuklara yönelik öncelikle aile yanında bakım olmak üzere koruyucu aile ve evlat edinme gibi alternatif modeller yaygınlaştırılacaktır. (Kalkınma Planı p.283)</t>
    </r>
    <r>
      <rPr>
        <b/>
        <sz val="10"/>
        <rFont val="Arial Tur"/>
        <family val="0"/>
      </rPr>
      <t xml:space="preserve">
</t>
    </r>
    <r>
      <rPr>
        <b/>
        <sz val="10"/>
        <color indexed="12"/>
        <rFont val="Arial Tur"/>
        <family val="0"/>
      </rPr>
      <t>Kalkınma Planı p.304</t>
    </r>
    <r>
      <rPr>
        <b/>
        <sz val="10"/>
        <color indexed="8"/>
        <rFont val="Arial Tur"/>
        <family val="0"/>
      </rPr>
      <t>Yurt içi ve yurt dışındaki kültür mirasımız, toplumun kültür, tarih ve estetik bilincini geliştirecek, kültür turizmine katkı sağlayacak ve afet riskini dikkate alacak şekilde korunacaktır. (Kalkınma Planı p.304</t>
    </r>
  </si>
  <si>
    <t>TAVAN TEKLİF</t>
  </si>
  <si>
    <t>IV. 2015 YILI PROGRAM BİLGİLERİ (2015 Yılı Program Metnine www.stg.yildiz.edu.tr Adresinde Duyurularda Bulabilirsiniz)</t>
  </si>
  <si>
    <t>2018 Yılı Proje Teklif Tutarı (TL.)</t>
  </si>
  <si>
    <t>2016 YILI YATIRIM PROGRAMINA TEKLİF EDİLECEK PROJE BİLGİLERİ</t>
  </si>
  <si>
    <r>
      <t xml:space="preserve">TABLO-1: 2016 - 2018 DÖNEMİ YATIRIM TEKLİFLERİ ÖZET TABLOSU </t>
    </r>
    <r>
      <rPr>
        <b/>
        <sz val="14"/>
        <color indexed="10"/>
        <rFont val="Arial Tur"/>
        <family val="0"/>
      </rPr>
      <t>(TAVAN TEKLİFİ)</t>
    </r>
  </si>
  <si>
    <t>2016 Yılı Fiyatlarıyla, Bin TL.</t>
  </si>
  <si>
    <t>2015 SONUNA KADAR TAHMİNİ KÜMÜLATİF HARCAMA</t>
  </si>
  <si>
    <t>2016 YILI YATIRIM TEKLİFİ</t>
  </si>
  <si>
    <t>2018 YILI YATIRIM TEKLİFİ (Toplam)</t>
  </si>
  <si>
    <t xml:space="preserve">Muhtelif İşler Projesi </t>
  </si>
  <si>
    <r>
      <t xml:space="preserve">TABLO-2: YATIRIM PROJELERİ LİSTESİ (2016 - 2018) </t>
    </r>
    <r>
      <rPr>
        <b/>
        <sz val="14"/>
        <color indexed="10"/>
        <rFont val="Arial Tur"/>
        <family val="0"/>
      </rPr>
      <t>(TAVAN TEKLİFİ)</t>
    </r>
  </si>
  <si>
    <t>2015 SONUNA KADAR TAHMİNİ KÜMÜLATİF  HARCAMA</t>
  </si>
  <si>
    <t>2018 YATIRIM TEKLİFİ</t>
  </si>
  <si>
    <t>2016, Yılı Fiyatlarıyla, Bin TL.</t>
  </si>
  <si>
    <t>4734 sayılı Kamu İhale Kanunu kapsamında sari ihalesi yapılan projeler ve 2016-2018 döneminde bu projeler için taahhüt edilen ödemeler dipnot ile belirtilecektir.</t>
  </si>
  <si>
    <t>2018 YATIRIM TEKLİFİNİN</t>
  </si>
  <si>
    <t>2016 YATIRIM TEKLİFLERİNİN İLAVE ÖDENEK İHTİYAÇ TABLOSU</t>
  </si>
  <si>
    <t>2018</t>
  </si>
  <si>
    <t xml:space="preserve"> SKS(Özgelir)</t>
  </si>
  <si>
    <t>Öz Gelir(sks)</t>
  </si>
  <si>
    <r>
      <t xml:space="preserve">TABLO-2: YATIRIM PROJELERİ LİSTESİ (2016 - 2018) </t>
    </r>
    <r>
      <rPr>
        <b/>
        <sz val="14"/>
        <color indexed="10"/>
        <rFont val="Arial Tur"/>
        <family val="0"/>
      </rPr>
      <t>(KURUM TEKLİFİ)</t>
    </r>
  </si>
  <si>
    <t>Tablo- 4:   2016 YILI YATIRIM PROJELERİNİN STRATEJİK PLAN VE PERFORMANS PROGRAMI İLE İLİŞKİSİ</t>
  </si>
  <si>
    <t>(1) 2016 yılı yatırım projelerinin stratejik plan ve 2016 yılı performans programında yer alan ilgili amaç, hedef ve performans hedefi numaraları/kodları gösterilecektir.</t>
  </si>
  <si>
    <t>TABLO-5: 2014 VE 2015 YILLARI YATIRIM ÖDENEK VE HARCAMALARI</t>
  </si>
  <si>
    <t>2015 YILI REVİZE ÖDENEĞİ</t>
  </si>
  <si>
    <t>2015 YIL SONU HARCAMA TAHMİNİ</t>
  </si>
  <si>
    <t>2015 YILI PROGRAM ÖDENEĞİ</t>
  </si>
  <si>
    <r>
      <t xml:space="preserve">TABLO-1: 2016 - 2018 DÖNEMİ YATIRIM TEKLİFLERİ ÖZET TABLOSU </t>
    </r>
    <r>
      <rPr>
        <b/>
        <sz val="12"/>
        <color indexed="10"/>
        <rFont val="Arial Tur"/>
        <family val="0"/>
      </rPr>
      <t>(KURUM TEKLİFİ)</t>
    </r>
  </si>
  <si>
    <t>Mak. Teçh. + Bkm. Onr. + Bil. Don. Yaz. Alty.</t>
  </si>
  <si>
    <t>Mühtelif İşler Projesi</t>
  </si>
  <si>
    <t>Makine Teçhizat Alımları</t>
  </si>
  <si>
    <t>Bilgi Teknolojileri Alımları</t>
  </si>
  <si>
    <r>
      <t xml:space="preserve">Muhtelif İşler </t>
    </r>
    <r>
      <rPr>
        <b/>
        <sz val="10"/>
        <color indexed="12"/>
        <rFont val="Arial Tur"/>
        <family val="0"/>
      </rPr>
      <t>(Makine ve Teçhizat Alımı--Bilgi Teknolojileriı)</t>
    </r>
  </si>
  <si>
    <t>Muhtelif İşler Projesi</t>
  </si>
  <si>
    <t>Muhtelif İşler Projesi ( Makine Teçhizat Alımı   Bilgisyar Program Alm</t>
  </si>
  <si>
    <t>SKS</t>
  </si>
  <si>
    <t>Sağlık Kültür ve Spor Dairesi Başkanlığı</t>
  </si>
  <si>
    <t>SAĞLIK KÜLTÜR VE SPOR DAİRESİ BAŞKANLIĞI</t>
  </si>
  <si>
    <t>38.10.09.07</t>
  </si>
  <si>
    <t>Beslenme</t>
  </si>
  <si>
    <t>06.1.1.05</t>
  </si>
  <si>
    <t>Sosyal Tesis Mefruşatı Alımları</t>
  </si>
  <si>
    <t>Diğer Makine Teçhizat Alımları</t>
  </si>
  <si>
    <t>Barınma</t>
  </si>
  <si>
    <t>Diğer Makine Teçhizat alımları</t>
  </si>
  <si>
    <t>Kült. Spor</t>
  </si>
  <si>
    <t>Diğer (SKS ) DESTEK ÜNİV.YAT</t>
  </si>
  <si>
    <t>Büro Makinaları Alımları</t>
  </si>
  <si>
    <t>Bilgisayar Alımları</t>
  </si>
  <si>
    <t>Labaratuar Cihazı Alımları</t>
  </si>
  <si>
    <t>İşyeri Mak.Teç. Alm.</t>
  </si>
  <si>
    <r>
      <t xml:space="preserve">1997H031070 DERSLİK VE MERKEZİ BİRİMLER </t>
    </r>
    <r>
      <rPr>
        <b/>
        <sz val="10"/>
        <color indexed="10"/>
        <rFont val="Arial Tur"/>
        <family val="0"/>
      </rPr>
      <t>(D.Paşa Kamp. Eğitim ve Hizm.Bin.)</t>
    </r>
  </si>
  <si>
    <t>06.5</t>
  </si>
  <si>
    <t>GAYRİMENKUL SERMAYE ÜRETİM GİDERLERİ</t>
  </si>
  <si>
    <t>06.5.7.01</t>
  </si>
  <si>
    <t>Hizmet Binası</t>
  </si>
  <si>
    <r>
      <t xml:space="preserve">2008H035090 BÜYÜK ONARIM </t>
    </r>
    <r>
      <rPr>
        <b/>
        <sz val="10"/>
        <color indexed="10"/>
        <rFont val="Arial Tur"/>
        <family val="0"/>
      </rPr>
      <t>( * )</t>
    </r>
  </si>
  <si>
    <t>06.7</t>
  </si>
  <si>
    <t>GAYRİMENKUL BÜYÜK ONARIM GİDERLERİ</t>
  </si>
  <si>
    <t>06.7.7.90</t>
  </si>
  <si>
    <t>Diğerleri</t>
  </si>
  <si>
    <t>sks</t>
  </si>
  <si>
    <r>
      <t xml:space="preserve">MUHTELİF İŞLER </t>
    </r>
    <r>
      <rPr>
        <b/>
        <sz val="11"/>
        <color indexed="10"/>
        <rFont val="Arial Tur"/>
        <family val="0"/>
      </rPr>
      <t>(Makine ve Teç.Alımı-Bilgi Teknolojileri Alımı-</t>
    </r>
  </si>
  <si>
    <t>YILSONU KESİN HARCMA</t>
  </si>
  <si>
    <t>NOT: her proje için ayrı ayrı düzenlenecektir.</t>
  </si>
  <si>
    <t>NOT: HER PROJE İÇİN AYRI AYRI DÜZENLENECEKTİR.</t>
  </si>
  <si>
    <t>2016-2016</t>
  </si>
  <si>
    <t>GENEL TOPLaM (2016 + 2017 + 2018)</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</si>
</sst>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000000"/>
    <numFmt numFmtId="181" formatCode="0.000000"/>
    <numFmt numFmtId="182" formatCode="_-* #,##0\ _T_L_-;\-* #,##0\ _T_L_-;_-* &quot;-&quot;??\ _T_L_-;_-@_-"/>
    <numFmt numFmtId="183" formatCode="\(#,##0\)"/>
    <numFmt numFmtId="184" formatCode="\%0.0"/>
    <numFmt numFmtId="185" formatCode="0.0000000000"/>
    <numFmt numFmtId="186" formatCode="0.000000000"/>
    <numFmt numFmtId="187" formatCode="###\ 000"/>
    <numFmt numFmtId="188" formatCode="#,##0.000"/>
    <numFmt numFmtId="189" formatCode="0.0000000\ \ "/>
    <numFmt numFmtId="190" formatCode="###\ ###\ \ "/>
    <numFmt numFmtId="191" formatCode="###\ ###\ ###\ "/>
    <numFmt numFmtId="192" formatCode="###\ ###\ ###\ \ "/>
    <numFmt numFmtId="193" formatCode="&quot;Evet&quot;;&quot;Evet&quot;;&quot;Hayır&quot;"/>
    <numFmt numFmtId="194" formatCode="&quot;Doğru&quot;;&quot;Doğru&quot;;&quot;Yanlış&quot;"/>
    <numFmt numFmtId="195" formatCode="&quot;Açık&quot;;&quot;Açık&quot;;&quot;Kapalı&quot;"/>
    <numFmt numFmtId="196" formatCode="###\ ###\ \ \ \ \ \ "/>
    <numFmt numFmtId="197" formatCode="###\ ###"/>
    <numFmt numFmtId="198" formatCode="0.0"/>
    <numFmt numFmtId="199" formatCode="###\ ###\ \ \ "/>
    <numFmt numFmtId="200" formatCode="[$-41F]dd\ mmmm\ yyyy\ dddd"/>
    <numFmt numFmtId="201" formatCode="#,##0.00\ &quot;TL&quot;"/>
    <numFmt numFmtId="202" formatCode="00.00"/>
    <numFmt numFmtId="203" formatCode="#,##0.0000"/>
    <numFmt numFmtId="204" formatCode="#,##0.0"/>
    <numFmt numFmtId="205" formatCode="[$¥€-2]\ #,##0.00_);[Red]\([$€-2]\ #,##0.00\)"/>
  </numFmts>
  <fonts count="106">
    <font>
      <sz val="10"/>
      <name val="Arial"/>
      <family val="0"/>
    </font>
    <font>
      <b/>
      <sz val="9"/>
      <name val="Arial"/>
      <family val="2"/>
    </font>
    <font>
      <b/>
      <sz val="10"/>
      <name val="Arial"/>
      <family val="2"/>
    </font>
    <font>
      <b/>
      <sz val="12"/>
      <name val="Arial Tur"/>
      <family val="0"/>
    </font>
    <font>
      <sz val="8"/>
      <name val="Arial"/>
      <family val="2"/>
    </font>
    <font>
      <b/>
      <sz val="11"/>
      <name val="Arial"/>
      <family val="2"/>
    </font>
    <font>
      <u val="single"/>
      <sz val="10"/>
      <color indexed="12"/>
      <name val="Arial"/>
      <family val="2"/>
    </font>
    <font>
      <u val="single"/>
      <sz val="10"/>
      <color indexed="36"/>
      <name val="Arial"/>
      <family val="2"/>
    </font>
    <font>
      <b/>
      <sz val="14"/>
      <name val="Arial Tur"/>
      <family val="0"/>
    </font>
    <font>
      <sz val="12"/>
      <name val="Arial Tur"/>
      <family val="0"/>
    </font>
    <font>
      <b/>
      <sz val="11"/>
      <name val="Arial Tur"/>
      <family val="0"/>
    </font>
    <font>
      <sz val="11"/>
      <name val="Arial"/>
      <family val="2"/>
    </font>
    <font>
      <b/>
      <sz val="10"/>
      <name val="Arial Tur"/>
      <family val="2"/>
    </font>
    <font>
      <b/>
      <sz val="10"/>
      <color indexed="10"/>
      <name val="Arial"/>
      <family val="2"/>
    </font>
    <font>
      <b/>
      <sz val="14"/>
      <name val="Arial"/>
      <family val="2"/>
    </font>
    <font>
      <sz val="11"/>
      <name val="Arial Tur"/>
      <family val="0"/>
    </font>
    <font>
      <b/>
      <sz val="11"/>
      <color indexed="12"/>
      <name val="Arial Tur"/>
      <family val="0"/>
    </font>
    <font>
      <b/>
      <sz val="10"/>
      <color indexed="12"/>
      <name val="Arial Tur"/>
      <family val="0"/>
    </font>
    <font>
      <sz val="10"/>
      <name val="Arial Tur"/>
      <family val="0"/>
    </font>
    <font>
      <b/>
      <sz val="11"/>
      <color indexed="14"/>
      <name val="Arial Tur"/>
      <family val="0"/>
    </font>
    <font>
      <b/>
      <sz val="10"/>
      <color indexed="10"/>
      <name val="Arial Tur"/>
      <family val="0"/>
    </font>
    <font>
      <sz val="10"/>
      <color indexed="10"/>
      <name val="Arial Tur"/>
      <family val="0"/>
    </font>
    <font>
      <b/>
      <sz val="14"/>
      <color indexed="10"/>
      <name val="Arial Tur"/>
      <family val="0"/>
    </font>
    <font>
      <sz val="14"/>
      <name val="Arial Tur"/>
      <family val="0"/>
    </font>
    <font>
      <b/>
      <sz val="10"/>
      <color indexed="14"/>
      <name val="Arial Tur"/>
      <family val="0"/>
    </font>
    <font>
      <b/>
      <sz val="11"/>
      <color indexed="10"/>
      <name val="Arial Tur"/>
      <family val="0"/>
    </font>
    <font>
      <sz val="14"/>
      <name val="Arial"/>
      <family val="2"/>
    </font>
    <font>
      <b/>
      <vertAlign val="superscript"/>
      <sz val="10"/>
      <name val="Arial"/>
      <family val="2"/>
    </font>
    <font>
      <b/>
      <sz val="7"/>
      <name val="Arial"/>
      <family val="2"/>
    </font>
    <font>
      <b/>
      <sz val="14"/>
      <color indexed="10"/>
      <name val="Arial"/>
      <family val="2"/>
    </font>
    <font>
      <b/>
      <sz val="12"/>
      <color indexed="10"/>
      <name val="Arial Tur"/>
      <family val="0"/>
    </font>
    <font>
      <b/>
      <sz val="14"/>
      <name val="Verdana"/>
      <family val="2"/>
    </font>
    <font>
      <sz val="10"/>
      <name val="Verdana"/>
      <family val="2"/>
    </font>
    <font>
      <b/>
      <sz val="12"/>
      <name val="Verdana"/>
      <family val="2"/>
    </font>
    <font>
      <b/>
      <sz val="10"/>
      <color indexed="12"/>
      <name val="Verdana"/>
      <family val="2"/>
    </font>
    <font>
      <b/>
      <sz val="10"/>
      <name val="Verdana"/>
      <family val="2"/>
    </font>
    <font>
      <b/>
      <sz val="10"/>
      <color indexed="10"/>
      <name val="Verdana"/>
      <family val="2"/>
    </font>
    <font>
      <sz val="10"/>
      <color indexed="10"/>
      <name val="Verdana"/>
      <family val="2"/>
    </font>
    <font>
      <b/>
      <sz val="16"/>
      <color indexed="12"/>
      <name val="Verdana"/>
      <family val="2"/>
    </font>
    <font>
      <b/>
      <sz val="7"/>
      <name val="Times New Roman"/>
      <family val="1"/>
    </font>
    <font>
      <sz val="7"/>
      <name val="Times New Roman"/>
      <family val="1"/>
    </font>
    <font>
      <sz val="10"/>
      <color indexed="12"/>
      <name val="Arial"/>
      <family val="2"/>
    </font>
    <font>
      <sz val="10"/>
      <color indexed="14"/>
      <name val="Arial"/>
      <family val="2"/>
    </font>
    <font>
      <sz val="12"/>
      <name val="Times New Roman"/>
      <family val="1"/>
    </font>
    <font>
      <sz val="12"/>
      <name val="Arial"/>
      <family val="2"/>
    </font>
    <font>
      <sz val="11"/>
      <name val="Times New Roman"/>
      <family val="1"/>
    </font>
    <font>
      <sz val="12"/>
      <color indexed="10"/>
      <name val="Arial Tur"/>
      <family val="0"/>
    </font>
    <font>
      <b/>
      <sz val="12"/>
      <color indexed="12"/>
      <name val="Arial Tur"/>
      <family val="0"/>
    </font>
    <font>
      <sz val="12"/>
      <color indexed="10"/>
      <name val="Arial"/>
      <family val="2"/>
    </font>
    <font>
      <b/>
      <u val="single"/>
      <sz val="10"/>
      <color indexed="12"/>
      <name val="Arial"/>
      <family val="2"/>
    </font>
    <font>
      <b/>
      <sz val="10"/>
      <color indexed="8"/>
      <name val="Arial Tur"/>
      <family val="0"/>
    </font>
    <font>
      <b/>
      <sz val="11"/>
      <color indexed="8"/>
      <name val="arial tur"/>
      <family val="0"/>
    </font>
    <font>
      <b/>
      <sz val="10"/>
      <color indexed="17"/>
      <name val="Arial Tur"/>
      <family val="0"/>
    </font>
    <font>
      <b/>
      <sz val="10"/>
      <name val="Times New Roman"/>
      <family val="1"/>
    </font>
    <font>
      <b/>
      <sz val="10"/>
      <color indexed="10"/>
      <name val="Times New Roman"/>
      <family val="1"/>
    </font>
    <font>
      <sz val="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14"/>
      <name val="Arial"/>
      <family val="2"/>
    </font>
    <font>
      <b/>
      <sz val="14"/>
      <color indexed="10"/>
      <name val="Times New Roman"/>
      <family val="1"/>
    </font>
    <font>
      <sz val="11"/>
      <name val="Calibri"/>
      <family val="2"/>
    </font>
    <font>
      <b/>
      <sz val="10"/>
      <color indexed="14"/>
      <name val="Arial"/>
      <family val="2"/>
    </font>
    <font>
      <b/>
      <sz val="12"/>
      <color indexed="10"/>
      <name val="Arial"/>
      <family val="2"/>
    </font>
    <font>
      <b/>
      <sz val="8"/>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Tur"/>
      <family val="0"/>
    </font>
    <font>
      <b/>
      <sz val="11"/>
      <color rgb="FFFF00FF"/>
      <name val="Arial"/>
      <family val="2"/>
    </font>
    <font>
      <b/>
      <sz val="10"/>
      <color rgb="FFFF00FF"/>
      <name val="Arial Tur"/>
      <family val="0"/>
    </font>
    <font>
      <b/>
      <sz val="11"/>
      <color rgb="FF000000"/>
      <name val="arial tur"/>
      <family val="0"/>
    </font>
    <font>
      <b/>
      <sz val="12"/>
      <color rgb="FFFF0000"/>
      <name val="Arial Tur"/>
      <family val="0"/>
    </font>
    <font>
      <b/>
      <sz val="14"/>
      <color rgb="FFFF0000"/>
      <name val="Times New Roman"/>
      <family val="1"/>
    </font>
    <font>
      <sz val="10"/>
      <color rgb="FFFF0000"/>
      <name val="Arial Tur"/>
      <family val="0"/>
    </font>
    <font>
      <b/>
      <sz val="14"/>
      <color rgb="FFFF0000"/>
      <name val="Arial Tur"/>
      <family val="0"/>
    </font>
    <font>
      <b/>
      <sz val="10"/>
      <color rgb="FFFF00FF"/>
      <name val="Arial"/>
      <family val="2"/>
    </font>
    <font>
      <b/>
      <sz val="12"/>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indexed="51"/>
        <bgColor indexed="64"/>
      </patternFill>
    </fill>
  </fills>
  <borders count="7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style="medium"/>
      <bottom style="thin"/>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medium"/>
      <top>
        <color indexed="63"/>
      </top>
      <bottom>
        <color indexed="63"/>
      </bottom>
    </border>
    <border>
      <left style="thin"/>
      <right style="thin"/>
      <top>
        <color indexed="63"/>
      </top>
      <bottom style="mediu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style="medium"/>
    </border>
    <border>
      <left style="medium"/>
      <right style="thin"/>
      <top>
        <color indexed="63"/>
      </top>
      <bottom style="medium"/>
    </border>
    <border>
      <left style="thin"/>
      <right>
        <color indexed="63"/>
      </right>
      <top style="thin"/>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medium"/>
    </border>
    <border>
      <left style="thin"/>
      <right>
        <color indexed="63"/>
      </right>
      <top style="medium"/>
      <bottom style="medium"/>
    </border>
    <border>
      <left style="thin"/>
      <right>
        <color indexed="63"/>
      </right>
      <top style="thin"/>
      <bottom style="thin"/>
    </border>
    <border>
      <left>
        <color indexed="63"/>
      </left>
      <right style="medium"/>
      <top style="thin"/>
      <bottom style="medium"/>
    </border>
    <border>
      <left>
        <color indexed="63"/>
      </left>
      <right>
        <color indexed="63"/>
      </right>
      <top style="thin"/>
      <bottom style="medium"/>
    </border>
    <border>
      <left style="medium"/>
      <right>
        <color indexed="63"/>
      </right>
      <top style="thin"/>
      <bottom style="medium"/>
    </border>
    <border>
      <left style="medium"/>
      <right>
        <color indexed="63"/>
      </right>
      <top>
        <color indexed="63"/>
      </top>
      <bottom style="thin"/>
    </border>
    <border>
      <left>
        <color indexed="63"/>
      </left>
      <right style="thin"/>
      <top style="thin"/>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style="thin"/>
      <bottom style="medium"/>
    </border>
    <border>
      <left style="thin"/>
      <right>
        <color indexed="63"/>
      </right>
      <top>
        <color indexed="63"/>
      </top>
      <bottom style="thin"/>
    </border>
    <border>
      <left style="medium"/>
      <right>
        <color indexed="63"/>
      </right>
      <top style="thin"/>
      <bottom style="thin"/>
    </border>
    <border>
      <left style="thin"/>
      <right>
        <color indexed="63"/>
      </right>
      <top style="medium"/>
      <bottom>
        <color indexed="63"/>
      </bottom>
    </border>
    <border>
      <left style="thin"/>
      <right>
        <color indexed="63"/>
      </right>
      <top>
        <color indexed="63"/>
      </top>
      <bottom>
        <color indexed="63"/>
      </bottom>
    </border>
    <border>
      <left style="thin"/>
      <right style="medium"/>
      <top style="medium"/>
      <bottom style="medium"/>
    </border>
    <border>
      <left>
        <color indexed="63"/>
      </left>
      <right>
        <color indexed="63"/>
      </right>
      <top style="thin"/>
      <bottom style="thin"/>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1" applyNumberFormat="0" applyFill="0" applyAlignment="0" applyProtection="0"/>
    <xf numFmtId="0" fontId="84" fillId="0" borderId="2" applyNumberFormat="0" applyFill="0" applyAlignment="0" applyProtection="0"/>
    <xf numFmtId="0" fontId="85" fillId="0" borderId="3" applyNumberFormat="0" applyFill="0" applyAlignment="0" applyProtection="0"/>
    <xf numFmtId="0" fontId="86" fillId="0" borderId="4" applyNumberFormat="0" applyFill="0" applyAlignment="0" applyProtection="0"/>
    <xf numFmtId="0" fontId="86" fillId="0" borderId="0" applyNumberFormat="0" applyFill="0" applyBorder="0" applyAlignment="0" applyProtection="0"/>
    <xf numFmtId="169" fontId="0" fillId="0" borderId="0" applyFont="0" applyFill="0" applyBorder="0" applyAlignment="0" applyProtection="0"/>
    <xf numFmtId="0" fontId="87" fillId="20" borderId="5" applyNumberFormat="0" applyAlignment="0" applyProtection="0"/>
    <xf numFmtId="0" fontId="88" fillId="21" borderId="6" applyNumberFormat="0" applyAlignment="0" applyProtection="0"/>
    <xf numFmtId="0" fontId="89" fillId="20" borderId="6" applyNumberFormat="0" applyAlignment="0" applyProtection="0"/>
    <xf numFmtId="0" fontId="90" fillId="22" borderId="7" applyNumberFormat="0" applyAlignment="0" applyProtection="0"/>
    <xf numFmtId="0" fontId="91" fillId="23"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92" fillId="24" borderId="0" applyNumberFormat="0" applyBorder="0" applyAlignment="0" applyProtection="0"/>
    <xf numFmtId="0" fontId="0" fillId="0" borderId="0">
      <alignment/>
      <protection/>
    </xf>
    <xf numFmtId="0" fontId="0" fillId="25" borderId="8" applyNumberFormat="0" applyFont="0" applyAlignment="0" applyProtection="0"/>
    <xf numFmtId="0" fontId="93"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4" fillId="0" borderId="9" applyNumberFormat="0" applyFill="0" applyAlignment="0" applyProtection="0"/>
    <xf numFmtId="0" fontId="95" fillId="0" borderId="0" applyNumberFormat="0" applyFill="0" applyBorder="0" applyAlignment="0" applyProtection="0"/>
    <xf numFmtId="171" fontId="0" fillId="0" borderId="0" applyFont="0" applyFill="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0" fillId="29" borderId="0" applyNumberFormat="0" applyBorder="0" applyAlignment="0" applyProtection="0"/>
    <xf numFmtId="0" fontId="80" fillId="30" borderId="0" applyNumberFormat="0" applyBorder="0" applyAlignment="0" applyProtection="0"/>
    <xf numFmtId="0" fontId="80" fillId="31" borderId="0" applyNumberFormat="0" applyBorder="0" applyAlignment="0" applyProtection="0"/>
    <xf numFmtId="0" fontId="80" fillId="32" borderId="0" applyNumberFormat="0" applyBorder="0" applyAlignment="0" applyProtection="0"/>
    <xf numFmtId="9" fontId="0" fillId="0" borderId="0" applyFont="0" applyFill="0" applyBorder="0" applyAlignment="0" applyProtection="0"/>
  </cellStyleXfs>
  <cellXfs count="787">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14" fillId="0" borderId="0" xfId="0" applyFont="1" applyAlignment="1">
      <alignment/>
    </xf>
    <xf numFmtId="0" fontId="12" fillId="0" borderId="0" xfId="0" applyFont="1" applyAlignment="1">
      <alignment vertical="center"/>
    </xf>
    <xf numFmtId="49" fontId="12" fillId="33" borderId="10" xfId="0" applyNumberFormat="1" applyFont="1" applyFill="1" applyBorder="1" applyAlignment="1">
      <alignment horizontal="center" vertical="center" wrapText="1"/>
    </xf>
    <xf numFmtId="0" fontId="0" fillId="0" borderId="0" xfId="0" applyFont="1" applyAlignment="1">
      <alignment/>
    </xf>
    <xf numFmtId="3" fontId="12" fillId="33" borderId="11" xfId="0" applyNumberFormat="1" applyFont="1" applyFill="1" applyBorder="1" applyAlignment="1">
      <alignment horizontal="center" vertical="center" wrapText="1"/>
    </xf>
    <xf numFmtId="3" fontId="19" fillId="34" borderId="11" xfId="0" applyNumberFormat="1" applyFont="1" applyFill="1" applyBorder="1" applyAlignment="1">
      <alignment/>
    </xf>
    <xf numFmtId="0" fontId="12" fillId="35" borderId="12" xfId="0" applyFont="1" applyFill="1" applyBorder="1" applyAlignment="1">
      <alignment horizontal="center"/>
    </xf>
    <xf numFmtId="49" fontId="12" fillId="35" borderId="12" xfId="0" applyNumberFormat="1" applyFont="1" applyFill="1" applyBorder="1" applyAlignment="1">
      <alignment horizontal="center"/>
    </xf>
    <xf numFmtId="3" fontId="12" fillId="35" borderId="10" xfId="0" applyNumberFormat="1" applyFont="1" applyFill="1" applyBorder="1" applyAlignment="1">
      <alignment/>
    </xf>
    <xf numFmtId="3" fontId="12" fillId="35" borderId="13" xfId="0" applyNumberFormat="1" applyFont="1" applyFill="1" applyBorder="1" applyAlignment="1">
      <alignment/>
    </xf>
    <xf numFmtId="3" fontId="18" fillId="0" borderId="12" xfId="0" applyNumberFormat="1" applyFont="1" applyFill="1" applyBorder="1" applyAlignment="1">
      <alignment/>
    </xf>
    <xf numFmtId="0" fontId="12" fillId="35" borderId="10" xfId="0" applyFont="1" applyFill="1" applyBorder="1" applyAlignment="1">
      <alignment horizontal="center"/>
    </xf>
    <xf numFmtId="49" fontId="12" fillId="35" borderId="10" xfId="0" applyNumberFormat="1" applyFont="1" applyFill="1" applyBorder="1" applyAlignment="1">
      <alignment horizontal="center"/>
    </xf>
    <xf numFmtId="0" fontId="12" fillId="35" borderId="13" xfId="0" applyFont="1" applyFill="1" applyBorder="1" applyAlignment="1">
      <alignment horizontal="left"/>
    </xf>
    <xf numFmtId="0" fontId="18" fillId="0" borderId="14" xfId="0" applyFont="1" applyBorder="1" applyAlignment="1">
      <alignment/>
    </xf>
    <xf numFmtId="0" fontId="18" fillId="0" borderId="0" xfId="0" applyFont="1" applyBorder="1" applyAlignment="1">
      <alignment/>
    </xf>
    <xf numFmtId="3" fontId="18" fillId="0" borderId="0" xfId="0" applyNumberFormat="1" applyFont="1" applyBorder="1" applyAlignment="1">
      <alignment/>
    </xf>
    <xf numFmtId="3" fontId="18" fillId="0" borderId="15" xfId="0" applyNumberFormat="1" applyFont="1" applyBorder="1" applyAlignment="1">
      <alignment/>
    </xf>
    <xf numFmtId="0" fontId="18" fillId="0" borderId="12" xfId="0" applyFont="1" applyBorder="1" applyAlignment="1">
      <alignment/>
    </xf>
    <xf numFmtId="0" fontId="18" fillId="0" borderId="16" xfId="0" applyFont="1" applyBorder="1" applyAlignment="1">
      <alignment/>
    </xf>
    <xf numFmtId="0" fontId="18" fillId="0" borderId="17" xfId="0" applyFont="1" applyBorder="1" applyAlignment="1">
      <alignment/>
    </xf>
    <xf numFmtId="0" fontId="18" fillId="0" borderId="18" xfId="0" applyFont="1" applyBorder="1" applyAlignment="1">
      <alignment/>
    </xf>
    <xf numFmtId="3" fontId="19" fillId="34" borderId="10" xfId="0" applyNumberFormat="1" applyFont="1" applyFill="1" applyBorder="1" applyAlignment="1">
      <alignment/>
    </xf>
    <xf numFmtId="3" fontId="5" fillId="0" borderId="10" xfId="0" applyNumberFormat="1" applyFont="1" applyBorder="1" applyAlignment="1">
      <alignment/>
    </xf>
    <xf numFmtId="0" fontId="12" fillId="0" borderId="0" xfId="0" applyFont="1" applyBorder="1" applyAlignment="1">
      <alignment vertical="center"/>
    </xf>
    <xf numFmtId="0" fontId="20" fillId="0" borderId="0" xfId="0" applyFont="1" applyFill="1" applyBorder="1" applyAlignment="1">
      <alignment vertical="center"/>
    </xf>
    <xf numFmtId="0" fontId="12" fillId="0" borderId="0" xfId="0" applyFont="1" applyBorder="1" applyAlignment="1">
      <alignment horizontal="center" vertical="center"/>
    </xf>
    <xf numFmtId="0" fontId="18" fillId="0" borderId="0" xfId="0" applyFont="1" applyBorder="1" applyAlignment="1">
      <alignment horizontal="center" vertical="center"/>
    </xf>
    <xf numFmtId="3" fontId="18" fillId="0" borderId="0" xfId="56" applyNumberFormat="1" applyFont="1" applyBorder="1" applyAlignment="1">
      <alignment horizontal="right" vertical="center"/>
    </xf>
    <xf numFmtId="0" fontId="18" fillId="0" borderId="0" xfId="0" applyFont="1" applyAlignment="1">
      <alignment vertical="center"/>
    </xf>
    <xf numFmtId="0" fontId="18" fillId="0" borderId="12" xfId="0" applyFont="1" applyBorder="1" applyAlignment="1">
      <alignment vertical="center" wrapText="1"/>
    </xf>
    <xf numFmtId="0" fontId="18" fillId="0" borderId="17" xfId="0" applyFont="1" applyBorder="1" applyAlignment="1">
      <alignment vertical="center" wrapText="1"/>
    </xf>
    <xf numFmtId="49" fontId="12" fillId="0" borderId="0" xfId="0" applyNumberFormat="1" applyFont="1" applyBorder="1" applyAlignment="1">
      <alignment vertical="center"/>
    </xf>
    <xf numFmtId="49" fontId="12" fillId="0" borderId="0" xfId="0" applyNumberFormat="1" applyFont="1" applyBorder="1" applyAlignment="1">
      <alignment horizontal="center" vertical="center"/>
    </xf>
    <xf numFmtId="49" fontId="18" fillId="0" borderId="0" xfId="56" applyNumberFormat="1" applyFont="1" applyBorder="1" applyAlignment="1">
      <alignment horizontal="right" vertical="center"/>
    </xf>
    <xf numFmtId="0" fontId="9" fillId="0" borderId="0" xfId="0" applyFont="1" applyAlignment="1">
      <alignment/>
    </xf>
    <xf numFmtId="0" fontId="18" fillId="0" borderId="0" xfId="0" applyFont="1" applyAlignment="1">
      <alignment/>
    </xf>
    <xf numFmtId="182" fontId="12" fillId="0" borderId="0" xfId="56" applyNumberFormat="1" applyFont="1" applyBorder="1" applyAlignment="1">
      <alignment vertical="center"/>
    </xf>
    <xf numFmtId="0" fontId="12" fillId="0" borderId="0" xfId="0" applyFont="1" applyBorder="1" applyAlignment="1" applyProtection="1">
      <alignment vertical="center"/>
      <protection/>
    </xf>
    <xf numFmtId="0" fontId="12" fillId="0" borderId="0" xfId="0" applyFont="1" applyBorder="1" applyAlignment="1" applyProtection="1">
      <alignment horizontal="center" vertical="center"/>
      <protection/>
    </xf>
    <xf numFmtId="182" fontId="12" fillId="0" borderId="0" xfId="56" applyNumberFormat="1" applyFont="1" applyBorder="1" applyAlignment="1" applyProtection="1">
      <alignment vertical="center"/>
      <protection/>
    </xf>
    <xf numFmtId="0" fontId="12" fillId="0" borderId="0" xfId="0" applyFont="1" applyAlignment="1">
      <alignment/>
    </xf>
    <xf numFmtId="182" fontId="12" fillId="0" borderId="0" xfId="56" applyNumberFormat="1" applyFont="1" applyBorder="1" applyAlignment="1" applyProtection="1">
      <alignment horizontal="center" vertical="center"/>
      <protection/>
    </xf>
    <xf numFmtId="0" fontId="20" fillId="0" borderId="0" xfId="0" applyFont="1" applyAlignment="1">
      <alignment vertical="center"/>
    </xf>
    <xf numFmtId="0" fontId="20" fillId="0" borderId="0" xfId="0" applyFont="1" applyFill="1" applyBorder="1" applyAlignment="1">
      <alignment horizontal="center" vertical="center"/>
    </xf>
    <xf numFmtId="3" fontId="20" fillId="0" borderId="0" xfId="56" applyNumberFormat="1" applyFont="1" applyFill="1" applyBorder="1" applyAlignment="1">
      <alignment horizontal="right" vertical="center"/>
    </xf>
    <xf numFmtId="0" fontId="17" fillId="0" borderId="0" xfId="0" applyFont="1" applyAlignment="1">
      <alignment vertical="center"/>
    </xf>
    <xf numFmtId="49" fontId="12" fillId="0" borderId="0" xfId="0" applyNumberFormat="1" applyFont="1" applyBorder="1" applyAlignment="1">
      <alignment vertical="center" wrapText="1"/>
    </xf>
    <xf numFmtId="49" fontId="12" fillId="0" borderId="0" xfId="0" applyNumberFormat="1" applyFont="1" applyAlignment="1">
      <alignment vertical="center"/>
    </xf>
    <xf numFmtId="49" fontId="18" fillId="0" borderId="0" xfId="0" applyNumberFormat="1" applyFont="1" applyAlignment="1">
      <alignment vertical="center"/>
    </xf>
    <xf numFmtId="49" fontId="12" fillId="0" borderId="0" xfId="0" applyNumberFormat="1" applyFont="1" applyBorder="1" applyAlignment="1">
      <alignment horizontal="center" vertical="center" wrapText="1"/>
    </xf>
    <xf numFmtId="0" fontId="10" fillId="0" borderId="0" xfId="0" applyFont="1" applyAlignment="1">
      <alignment/>
    </xf>
    <xf numFmtId="0" fontId="15" fillId="0" borderId="0" xfId="0" applyFont="1" applyAlignment="1">
      <alignment/>
    </xf>
    <xf numFmtId="0" fontId="18" fillId="0" borderId="10" xfId="0" applyFont="1" applyBorder="1" applyAlignment="1">
      <alignment vertical="center" wrapText="1"/>
    </xf>
    <xf numFmtId="0" fontId="12" fillId="0" borderId="10" xfId="0" applyFont="1" applyBorder="1" applyAlignment="1">
      <alignment vertical="center"/>
    </xf>
    <xf numFmtId="0" fontId="12" fillId="0" borderId="10" xfId="0" applyFont="1" applyBorder="1" applyAlignment="1">
      <alignment horizontal="center" vertical="center" wrapText="1"/>
    </xf>
    <xf numFmtId="0" fontId="12" fillId="0" borderId="10" xfId="0" applyFont="1" applyBorder="1" applyAlignment="1">
      <alignment vertical="center" wrapText="1"/>
    </xf>
    <xf numFmtId="3" fontId="18" fillId="0" borderId="0" xfId="0" applyNumberFormat="1" applyFont="1" applyAlignment="1">
      <alignment/>
    </xf>
    <xf numFmtId="3" fontId="12" fillId="0" borderId="0" xfId="0" applyNumberFormat="1" applyFont="1" applyBorder="1" applyAlignment="1">
      <alignment vertical="center"/>
    </xf>
    <xf numFmtId="49" fontId="20" fillId="0" borderId="0" xfId="0" applyNumberFormat="1" applyFont="1" applyAlignment="1">
      <alignment horizontal="center" vertical="center" wrapText="1"/>
    </xf>
    <xf numFmtId="0" fontId="12" fillId="33" borderId="10" xfId="0" applyFont="1" applyFill="1" applyBorder="1" applyAlignment="1">
      <alignment horizontal="center" vertical="center" wrapText="1"/>
    </xf>
    <xf numFmtId="0" fontId="23" fillId="0" borderId="0" xfId="0" applyFont="1" applyAlignment="1">
      <alignment/>
    </xf>
    <xf numFmtId="3" fontId="18" fillId="0" borderId="19" xfId="0" applyNumberFormat="1" applyFont="1" applyBorder="1" applyAlignment="1">
      <alignment vertical="center"/>
    </xf>
    <xf numFmtId="3" fontId="18" fillId="0" borderId="20" xfId="0" applyNumberFormat="1" applyFont="1" applyBorder="1" applyAlignment="1">
      <alignment vertical="center"/>
    </xf>
    <xf numFmtId="0" fontId="12" fillId="0" borderId="21" xfId="0" applyFont="1" applyBorder="1" applyAlignment="1">
      <alignment vertical="center"/>
    </xf>
    <xf numFmtId="0" fontId="12" fillId="0" borderId="15" xfId="0" applyFont="1" applyBorder="1" applyAlignment="1">
      <alignment vertical="center"/>
    </xf>
    <xf numFmtId="0" fontId="12" fillId="0" borderId="22" xfId="0" applyFont="1" applyBorder="1" applyAlignment="1">
      <alignment vertical="center"/>
    </xf>
    <xf numFmtId="3" fontId="18" fillId="0" borderId="23" xfId="0" applyNumberFormat="1" applyFont="1" applyBorder="1" applyAlignment="1">
      <alignment vertical="center"/>
    </xf>
    <xf numFmtId="3" fontId="18" fillId="0" borderId="24" xfId="0" applyNumberFormat="1" applyFont="1" applyBorder="1" applyAlignment="1">
      <alignment vertical="center"/>
    </xf>
    <xf numFmtId="3" fontId="18" fillId="0" borderId="25" xfId="0" applyNumberFormat="1" applyFont="1" applyBorder="1" applyAlignment="1">
      <alignment vertical="center"/>
    </xf>
    <xf numFmtId="3" fontId="18" fillId="0" borderId="26" xfId="0" applyNumberFormat="1" applyFont="1" applyBorder="1" applyAlignment="1">
      <alignment vertical="center"/>
    </xf>
    <xf numFmtId="3" fontId="18" fillId="0" borderId="27" xfId="0" applyNumberFormat="1" applyFont="1" applyBorder="1" applyAlignment="1">
      <alignment vertical="center"/>
    </xf>
    <xf numFmtId="3" fontId="18" fillId="0" borderId="28" xfId="0" applyNumberFormat="1" applyFont="1" applyBorder="1" applyAlignment="1">
      <alignment vertical="center"/>
    </xf>
    <xf numFmtId="3" fontId="18" fillId="0" borderId="29" xfId="0" applyNumberFormat="1" applyFont="1" applyBorder="1" applyAlignment="1">
      <alignment vertical="center"/>
    </xf>
    <xf numFmtId="3" fontId="18" fillId="0" borderId="30" xfId="0" applyNumberFormat="1" applyFont="1" applyBorder="1" applyAlignment="1">
      <alignment vertical="center"/>
    </xf>
    <xf numFmtId="3" fontId="18" fillId="0" borderId="31" xfId="0" applyNumberFormat="1" applyFont="1" applyBorder="1" applyAlignment="1">
      <alignment vertical="center"/>
    </xf>
    <xf numFmtId="0" fontId="18" fillId="0" borderId="19" xfId="0" applyFont="1" applyBorder="1" applyAlignment="1">
      <alignment vertical="center" wrapText="1"/>
    </xf>
    <xf numFmtId="0" fontId="18" fillId="0" borderId="20" xfId="0" applyFont="1" applyBorder="1" applyAlignment="1">
      <alignment vertical="center" wrapText="1"/>
    </xf>
    <xf numFmtId="0" fontId="18" fillId="0" borderId="32" xfId="0" applyFont="1" applyBorder="1" applyAlignment="1">
      <alignment vertical="center" wrapText="1"/>
    </xf>
    <xf numFmtId="0" fontId="18" fillId="0" borderId="33" xfId="0" applyFont="1" applyBorder="1" applyAlignment="1">
      <alignment vertical="center" wrapText="1"/>
    </xf>
    <xf numFmtId="3" fontId="12" fillId="0" borderId="34" xfId="0" applyNumberFormat="1" applyFont="1" applyBorder="1" applyAlignment="1">
      <alignment vertical="center"/>
    </xf>
    <xf numFmtId="3" fontId="12" fillId="0" borderId="35" xfId="0" applyNumberFormat="1" applyFont="1" applyBorder="1" applyAlignment="1">
      <alignment vertical="center"/>
    </xf>
    <xf numFmtId="3" fontId="17" fillId="0" borderId="34" xfId="0" applyNumberFormat="1" applyFont="1" applyBorder="1" applyAlignment="1">
      <alignment vertical="center"/>
    </xf>
    <xf numFmtId="3" fontId="17" fillId="0" borderId="35" xfId="0" applyNumberFormat="1" applyFont="1" applyBorder="1" applyAlignment="1">
      <alignment vertical="center"/>
    </xf>
    <xf numFmtId="3" fontId="24" fillId="0" borderId="34" xfId="0" applyNumberFormat="1" applyFont="1" applyBorder="1" applyAlignment="1">
      <alignment vertical="center"/>
    </xf>
    <xf numFmtId="3" fontId="24" fillId="0" borderId="35" xfId="0" applyNumberFormat="1" applyFont="1" applyBorder="1" applyAlignment="1">
      <alignment vertical="center"/>
    </xf>
    <xf numFmtId="3" fontId="24" fillId="0" borderId="36" xfId="0" applyNumberFormat="1" applyFont="1" applyBorder="1" applyAlignment="1">
      <alignment vertical="center"/>
    </xf>
    <xf numFmtId="3" fontId="24" fillId="0" borderId="13" xfId="0" applyNumberFormat="1" applyFont="1" applyBorder="1" applyAlignment="1">
      <alignment vertical="center"/>
    </xf>
    <xf numFmtId="3" fontId="17" fillId="0" borderId="36" xfId="0" applyNumberFormat="1" applyFont="1" applyBorder="1" applyAlignment="1">
      <alignment vertical="center"/>
    </xf>
    <xf numFmtId="3" fontId="17" fillId="0" borderId="13" xfId="0" applyNumberFormat="1" applyFont="1" applyBorder="1" applyAlignment="1">
      <alignment vertical="center"/>
    </xf>
    <xf numFmtId="3" fontId="12" fillId="0" borderId="13" xfId="0" applyNumberFormat="1" applyFont="1" applyBorder="1" applyAlignment="1">
      <alignment vertical="center"/>
    </xf>
    <xf numFmtId="3" fontId="12" fillId="0" borderId="29" xfId="0" applyNumberFormat="1" applyFont="1" applyBorder="1" applyAlignment="1">
      <alignment horizontal="center" vertical="center" wrapText="1"/>
    </xf>
    <xf numFmtId="3" fontId="12" fillId="0" borderId="30" xfId="0" applyNumberFormat="1" applyFont="1" applyBorder="1" applyAlignment="1">
      <alignment horizontal="center" vertical="center" wrapText="1"/>
    </xf>
    <xf numFmtId="3" fontId="20" fillId="0" borderId="34" xfId="0" applyNumberFormat="1" applyFont="1" applyBorder="1" applyAlignment="1">
      <alignment vertical="center"/>
    </xf>
    <xf numFmtId="3" fontId="20" fillId="0" borderId="35" xfId="0" applyNumberFormat="1" applyFont="1" applyBorder="1" applyAlignment="1">
      <alignment vertical="center"/>
    </xf>
    <xf numFmtId="3" fontId="20" fillId="0" borderId="13" xfId="0" applyNumberFormat="1" applyFont="1" applyBorder="1" applyAlignment="1">
      <alignment vertical="center"/>
    </xf>
    <xf numFmtId="3" fontId="18" fillId="0" borderId="37" xfId="0" applyNumberFormat="1" applyFont="1" applyBorder="1" applyAlignment="1">
      <alignment vertical="center"/>
    </xf>
    <xf numFmtId="3" fontId="18" fillId="0" borderId="38" xfId="0" applyNumberFormat="1" applyFont="1" applyBorder="1" applyAlignment="1">
      <alignment vertical="center"/>
    </xf>
    <xf numFmtId="3" fontId="18" fillId="0" borderId="39" xfId="0" applyNumberFormat="1" applyFont="1" applyBorder="1" applyAlignment="1">
      <alignment vertical="center"/>
    </xf>
    <xf numFmtId="3" fontId="18" fillId="0" borderId="40" xfId="0" applyNumberFormat="1" applyFont="1" applyBorder="1" applyAlignment="1">
      <alignment vertical="center"/>
    </xf>
    <xf numFmtId="3" fontId="18" fillId="0" borderId="41" xfId="0" applyNumberFormat="1" applyFont="1" applyBorder="1" applyAlignment="1">
      <alignment vertical="center"/>
    </xf>
    <xf numFmtId="3" fontId="18" fillId="0" borderId="42" xfId="0" applyNumberFormat="1" applyFont="1" applyBorder="1" applyAlignment="1">
      <alignment vertical="center"/>
    </xf>
    <xf numFmtId="0" fontId="26" fillId="0" borderId="0" xfId="0" applyFont="1" applyAlignment="1">
      <alignment/>
    </xf>
    <xf numFmtId="0" fontId="2" fillId="0" borderId="0" xfId="0" applyFont="1" applyBorder="1" applyAlignment="1">
      <alignment vertical="center"/>
    </xf>
    <xf numFmtId="0" fontId="28"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3" fontId="0" fillId="0" borderId="0" xfId="0" applyNumberFormat="1" applyAlignment="1">
      <alignment/>
    </xf>
    <xf numFmtId="3" fontId="0" fillId="0" borderId="0" xfId="0" applyNumberFormat="1" applyBorder="1" applyAlignment="1">
      <alignment/>
    </xf>
    <xf numFmtId="49" fontId="12" fillId="36" borderId="10" xfId="0" applyNumberFormat="1" applyFont="1" applyFill="1" applyBorder="1" applyAlignment="1">
      <alignment horizontal="center"/>
    </xf>
    <xf numFmtId="3" fontId="12" fillId="34" borderId="10" xfId="0" applyNumberFormat="1" applyFont="1" applyFill="1" applyBorder="1" applyAlignment="1">
      <alignment/>
    </xf>
    <xf numFmtId="0" fontId="18" fillId="0" borderId="43" xfId="0" applyFont="1" applyBorder="1" applyAlignment="1">
      <alignment vertical="center" wrapText="1"/>
    </xf>
    <xf numFmtId="0" fontId="25" fillId="0" borderId="10" xfId="0" applyFont="1" applyBorder="1" applyAlignment="1">
      <alignment wrapText="1"/>
    </xf>
    <xf numFmtId="3" fontId="18" fillId="0" borderId="44" xfId="0" applyNumberFormat="1" applyFont="1" applyBorder="1" applyAlignment="1">
      <alignment vertical="center"/>
    </xf>
    <xf numFmtId="3" fontId="18" fillId="0" borderId="45" xfId="0" applyNumberFormat="1" applyFont="1" applyBorder="1" applyAlignment="1">
      <alignment vertical="center"/>
    </xf>
    <xf numFmtId="3" fontId="18" fillId="0" borderId="15" xfId="0" applyNumberFormat="1" applyFont="1" applyBorder="1" applyAlignment="1">
      <alignment vertical="center"/>
    </xf>
    <xf numFmtId="3" fontId="18" fillId="0" borderId="46" xfId="0" applyNumberFormat="1" applyFont="1" applyBorder="1" applyAlignment="1">
      <alignment/>
    </xf>
    <xf numFmtId="3" fontId="18" fillId="0" borderId="47" xfId="0" applyNumberFormat="1" applyFont="1" applyBorder="1" applyAlignment="1">
      <alignment vertical="center"/>
    </xf>
    <xf numFmtId="49" fontId="12" fillId="36" borderId="48" xfId="0" applyNumberFormat="1" applyFont="1" applyFill="1" applyBorder="1" applyAlignment="1">
      <alignment horizontal="center" vertical="center" wrapText="1"/>
    </xf>
    <xf numFmtId="3" fontId="12" fillId="33" borderId="49" xfId="0" applyNumberFormat="1" applyFont="1" applyFill="1" applyBorder="1" applyAlignment="1">
      <alignment horizontal="center" vertical="center" wrapText="1"/>
    </xf>
    <xf numFmtId="0" fontId="12" fillId="35" borderId="19" xfId="0" applyFont="1" applyFill="1" applyBorder="1" applyAlignment="1">
      <alignment horizontal="left"/>
    </xf>
    <xf numFmtId="49" fontId="12" fillId="36" borderId="50" xfId="0" applyNumberFormat="1" applyFont="1" applyFill="1" applyBorder="1" applyAlignment="1">
      <alignment horizontal="center" vertical="center" wrapText="1"/>
    </xf>
    <xf numFmtId="3" fontId="31" fillId="0" borderId="0" xfId="0" applyNumberFormat="1" applyFont="1" applyBorder="1" applyAlignment="1">
      <alignment vertical="center" wrapText="1"/>
    </xf>
    <xf numFmtId="0" fontId="31" fillId="0" borderId="0" xfId="0" applyFont="1" applyBorder="1" applyAlignment="1">
      <alignment vertical="center" wrapText="1"/>
    </xf>
    <xf numFmtId="0" fontId="32" fillId="0" borderId="0" xfId="0" applyFont="1" applyAlignment="1">
      <alignment/>
    </xf>
    <xf numFmtId="3" fontId="32" fillId="0" borderId="0" xfId="0" applyNumberFormat="1" applyFont="1" applyAlignment="1">
      <alignment/>
    </xf>
    <xf numFmtId="0" fontId="33" fillId="0" borderId="0" xfId="0" applyFont="1" applyAlignment="1">
      <alignment/>
    </xf>
    <xf numFmtId="3" fontId="35" fillId="0" borderId="0" xfId="0" applyNumberFormat="1" applyFont="1" applyAlignment="1">
      <alignment/>
    </xf>
    <xf numFmtId="0" fontId="35" fillId="0" borderId="0" xfId="0" applyFont="1" applyAlignment="1">
      <alignment/>
    </xf>
    <xf numFmtId="3" fontId="35" fillId="0" borderId="0" xfId="0" applyNumberFormat="1" applyFont="1" applyAlignment="1">
      <alignment vertical="center"/>
    </xf>
    <xf numFmtId="0" fontId="35" fillId="0" borderId="0" xfId="0" applyFont="1" applyAlignment="1">
      <alignment vertical="center"/>
    </xf>
    <xf numFmtId="3" fontId="32" fillId="0" borderId="0" xfId="0" applyNumberFormat="1" applyFont="1" applyAlignment="1">
      <alignment vertical="center"/>
    </xf>
    <xf numFmtId="0" fontId="32" fillId="0" borderId="0" xfId="0" applyFont="1" applyAlignment="1">
      <alignment vertical="center"/>
    </xf>
    <xf numFmtId="3" fontId="32" fillId="0" borderId="46" xfId="0" applyNumberFormat="1" applyFont="1" applyBorder="1" applyAlignment="1">
      <alignment vertical="center" wrapText="1"/>
    </xf>
    <xf numFmtId="3" fontId="32" fillId="0" borderId="50" xfId="0" applyNumberFormat="1" applyFont="1" applyBorder="1" applyAlignment="1">
      <alignment vertical="center"/>
    </xf>
    <xf numFmtId="3" fontId="32" fillId="0" borderId="16" xfId="0" applyNumberFormat="1" applyFont="1" applyBorder="1" applyAlignment="1">
      <alignment vertical="center"/>
    </xf>
    <xf numFmtId="3" fontId="32" fillId="0" borderId="33" xfId="0" applyNumberFormat="1" applyFont="1" applyFill="1" applyBorder="1" applyAlignment="1">
      <alignment vertical="center"/>
    </xf>
    <xf numFmtId="3" fontId="34" fillId="0" borderId="0" xfId="0" applyNumberFormat="1" applyFont="1" applyBorder="1" applyAlignment="1">
      <alignment/>
    </xf>
    <xf numFmtId="0" fontId="34" fillId="0" borderId="0" xfId="0" applyFont="1" applyBorder="1" applyAlignment="1">
      <alignment/>
    </xf>
    <xf numFmtId="3" fontId="34" fillId="34" borderId="46" xfId="0" applyNumberFormat="1" applyFont="1" applyFill="1" applyBorder="1" applyAlignment="1">
      <alignment vertical="center" wrapText="1"/>
    </xf>
    <xf numFmtId="3" fontId="34" fillId="34" borderId="50" xfId="0" applyNumberFormat="1" applyFont="1" applyFill="1" applyBorder="1" applyAlignment="1">
      <alignment vertical="center"/>
    </xf>
    <xf numFmtId="49" fontId="35" fillId="33" borderId="12" xfId="0" applyNumberFormat="1" applyFont="1" applyFill="1" applyBorder="1" applyAlignment="1">
      <alignment horizontal="center" vertical="center"/>
    </xf>
    <xf numFmtId="49" fontId="35" fillId="33" borderId="50" xfId="0" applyNumberFormat="1" applyFont="1" applyFill="1" applyBorder="1" applyAlignment="1">
      <alignment horizontal="center" vertical="center" wrapText="1"/>
    </xf>
    <xf numFmtId="49" fontId="12" fillId="36" borderId="51" xfId="0" applyNumberFormat="1" applyFont="1" applyFill="1" applyBorder="1" applyAlignment="1">
      <alignment horizontal="center" vertical="center" wrapText="1"/>
    </xf>
    <xf numFmtId="3" fontId="12" fillId="33" borderId="52" xfId="0" applyNumberFormat="1" applyFont="1" applyFill="1" applyBorder="1" applyAlignment="1">
      <alignment horizontal="center" vertical="center" wrapText="1"/>
    </xf>
    <xf numFmtId="0" fontId="0" fillId="0" borderId="0" xfId="0" applyAlignment="1">
      <alignment vertical="center" wrapText="1"/>
    </xf>
    <xf numFmtId="0" fontId="18" fillId="0" borderId="49" xfId="0" applyFont="1" applyBorder="1" applyAlignment="1">
      <alignment vertical="center" wrapText="1"/>
    </xf>
    <xf numFmtId="3" fontId="12" fillId="33" borderId="51" xfId="0" applyNumberFormat="1" applyFont="1" applyFill="1" applyBorder="1" applyAlignment="1">
      <alignment horizontal="center" vertical="center" wrapText="1"/>
    </xf>
    <xf numFmtId="3" fontId="12" fillId="33" borderId="10" xfId="0" applyNumberFormat="1" applyFont="1" applyFill="1" applyBorder="1" applyAlignment="1">
      <alignment horizontal="center" vertical="center" wrapText="1"/>
    </xf>
    <xf numFmtId="0" fontId="15" fillId="0" borderId="16" xfId="0" applyFont="1" applyBorder="1" applyAlignment="1">
      <alignment wrapText="1"/>
    </xf>
    <xf numFmtId="0" fontId="15" fillId="0" borderId="17" xfId="0" applyFont="1" applyBorder="1" applyAlignment="1">
      <alignment wrapText="1"/>
    </xf>
    <xf numFmtId="0" fontId="15" fillId="0" borderId="43" xfId="0" applyFont="1" applyBorder="1" applyAlignment="1">
      <alignment wrapText="1"/>
    </xf>
    <xf numFmtId="49" fontId="12" fillId="36" borderId="49" xfId="0" applyNumberFormat="1" applyFont="1" applyFill="1" applyBorder="1" applyAlignment="1">
      <alignment horizontal="center"/>
    </xf>
    <xf numFmtId="49" fontId="12" fillId="36" borderId="10" xfId="0" applyNumberFormat="1" applyFont="1" applyFill="1" applyBorder="1" applyAlignment="1">
      <alignment horizontal="center" vertical="center" wrapText="1"/>
    </xf>
    <xf numFmtId="3" fontId="0" fillId="0" borderId="53" xfId="0" applyNumberFormat="1" applyBorder="1" applyAlignment="1">
      <alignment/>
    </xf>
    <xf numFmtId="3" fontId="12" fillId="34" borderId="54" xfId="0" applyNumberFormat="1" applyFont="1" applyFill="1" applyBorder="1" applyAlignment="1">
      <alignment/>
    </xf>
    <xf numFmtId="3" fontId="18" fillId="0" borderId="10" xfId="0" applyNumberFormat="1" applyFont="1" applyBorder="1" applyAlignment="1">
      <alignment vertical="center" wrapText="1"/>
    </xf>
    <xf numFmtId="0" fontId="0" fillId="0" borderId="26" xfId="0" applyNumberFormat="1" applyBorder="1" applyAlignment="1">
      <alignment vertical="center" wrapText="1"/>
    </xf>
    <xf numFmtId="0" fontId="0" fillId="0" borderId="26" xfId="0" applyBorder="1" applyAlignment="1">
      <alignment vertical="center" wrapText="1"/>
    </xf>
    <xf numFmtId="0" fontId="40" fillId="0" borderId="0" xfId="0" applyFont="1" applyAlignment="1">
      <alignment/>
    </xf>
    <xf numFmtId="3" fontId="40" fillId="0" borderId="0" xfId="0" applyNumberFormat="1" applyFont="1" applyAlignment="1">
      <alignment/>
    </xf>
    <xf numFmtId="3" fontId="39" fillId="0" borderId="0" xfId="0" applyNumberFormat="1" applyFont="1" applyAlignment="1">
      <alignment/>
    </xf>
    <xf numFmtId="0" fontId="39" fillId="0" borderId="0" xfId="0" applyFont="1" applyAlignment="1">
      <alignment/>
    </xf>
    <xf numFmtId="3" fontId="39" fillId="0" borderId="0" xfId="0" applyNumberFormat="1" applyFont="1" applyAlignment="1">
      <alignment vertical="center"/>
    </xf>
    <xf numFmtId="0" fontId="39" fillId="0" borderId="0" xfId="0" applyFont="1" applyAlignment="1">
      <alignment vertical="center"/>
    </xf>
    <xf numFmtId="0" fontId="12" fillId="0" borderId="0" xfId="0" applyFont="1" applyAlignment="1">
      <alignment vertical="center" wrapText="1"/>
    </xf>
    <xf numFmtId="0" fontId="18" fillId="0" borderId="46" xfId="0" applyFont="1" applyBorder="1" applyAlignment="1">
      <alignment/>
    </xf>
    <xf numFmtId="0" fontId="18" fillId="0" borderId="55" xfId="0" applyFont="1" applyBorder="1" applyAlignment="1">
      <alignment/>
    </xf>
    <xf numFmtId="0" fontId="18" fillId="0" borderId="56" xfId="0" applyFont="1" applyBorder="1" applyAlignment="1">
      <alignment/>
    </xf>
    <xf numFmtId="3" fontId="18" fillId="0" borderId="56" xfId="0" applyNumberFormat="1" applyFont="1" applyBorder="1" applyAlignment="1">
      <alignment/>
    </xf>
    <xf numFmtId="3" fontId="18" fillId="0" borderId="21" xfId="0" applyNumberFormat="1" applyFont="1" applyBorder="1" applyAlignment="1">
      <alignment/>
    </xf>
    <xf numFmtId="0" fontId="18" fillId="0" borderId="57" xfId="0" applyFont="1" applyBorder="1" applyAlignment="1">
      <alignment/>
    </xf>
    <xf numFmtId="3" fontId="18" fillId="0" borderId="22" xfId="0" applyNumberFormat="1" applyFont="1" applyBorder="1" applyAlignment="1">
      <alignment/>
    </xf>
    <xf numFmtId="0" fontId="18" fillId="0" borderId="19" xfId="0" applyFont="1" applyFill="1" applyBorder="1" applyAlignment="1">
      <alignment vertical="center" wrapText="1"/>
    </xf>
    <xf numFmtId="0" fontId="18" fillId="0" borderId="33" xfId="0" applyFont="1" applyFill="1" applyBorder="1" applyAlignment="1">
      <alignment vertical="center" wrapText="1"/>
    </xf>
    <xf numFmtId="0" fontId="18" fillId="0" borderId="20" xfId="0" applyFont="1" applyFill="1" applyBorder="1" applyAlignment="1">
      <alignment vertical="center" wrapText="1"/>
    </xf>
    <xf numFmtId="3" fontId="18" fillId="0" borderId="58" xfId="0" applyNumberFormat="1" applyFont="1" applyBorder="1" applyAlignment="1">
      <alignment vertical="center"/>
    </xf>
    <xf numFmtId="3" fontId="12" fillId="0" borderId="0" xfId="0" applyNumberFormat="1" applyFont="1" applyBorder="1" applyAlignment="1">
      <alignment horizontal="center" vertical="center"/>
    </xf>
    <xf numFmtId="3" fontId="12" fillId="0" borderId="0" xfId="56" applyNumberFormat="1" applyFont="1" applyBorder="1" applyAlignment="1">
      <alignment vertical="center"/>
    </xf>
    <xf numFmtId="3" fontId="12" fillId="0" borderId="0" xfId="0" applyNumberFormat="1" applyFont="1" applyBorder="1" applyAlignment="1" applyProtection="1">
      <alignment vertical="center"/>
      <protection/>
    </xf>
    <xf numFmtId="3" fontId="12" fillId="0" borderId="0" xfId="0" applyNumberFormat="1" applyFont="1" applyBorder="1" applyAlignment="1" applyProtection="1">
      <alignment horizontal="center" vertical="center"/>
      <protection/>
    </xf>
    <xf numFmtId="3" fontId="12" fillId="0" borderId="0" xfId="56" applyNumberFormat="1" applyFont="1" applyBorder="1" applyAlignment="1" applyProtection="1">
      <alignment vertical="center"/>
      <protection/>
    </xf>
    <xf numFmtId="3" fontId="12" fillId="0" borderId="0" xfId="0" applyNumberFormat="1" applyFont="1" applyAlignment="1">
      <alignment/>
    </xf>
    <xf numFmtId="3" fontId="12" fillId="33" borderId="43" xfId="0" applyNumberFormat="1" applyFont="1" applyFill="1" applyBorder="1" applyAlignment="1">
      <alignment horizontal="center" vertical="center" wrapText="1"/>
    </xf>
    <xf numFmtId="0" fontId="12" fillId="0" borderId="55" xfId="0" applyFont="1" applyBorder="1" applyAlignment="1">
      <alignment vertical="center"/>
    </xf>
    <xf numFmtId="0" fontId="12" fillId="0" borderId="14" xfId="0" applyFont="1" applyBorder="1" applyAlignment="1">
      <alignment vertical="center"/>
    </xf>
    <xf numFmtId="0" fontId="12" fillId="0" borderId="57" xfId="0" applyFont="1" applyBorder="1" applyAlignment="1">
      <alignment vertical="center"/>
    </xf>
    <xf numFmtId="3" fontId="18" fillId="0" borderId="24" xfId="0" applyNumberFormat="1" applyFont="1" applyBorder="1" applyAlignment="1">
      <alignment horizontal="right" vertical="center"/>
    </xf>
    <xf numFmtId="3" fontId="18" fillId="0" borderId="25" xfId="0" applyNumberFormat="1" applyFont="1" applyBorder="1" applyAlignment="1">
      <alignment horizontal="right" vertical="center"/>
    </xf>
    <xf numFmtId="3" fontId="18" fillId="0" borderId="26" xfId="0" applyNumberFormat="1" applyFont="1" applyBorder="1" applyAlignment="1">
      <alignment horizontal="right" vertical="center"/>
    </xf>
    <xf numFmtId="0" fontId="3" fillId="0" borderId="17" xfId="0" applyFont="1" applyBorder="1" applyAlignment="1">
      <alignment vertical="center" wrapText="1"/>
    </xf>
    <xf numFmtId="0" fontId="3" fillId="0" borderId="17" xfId="0" applyFont="1" applyBorder="1" applyAlignment="1">
      <alignment horizontal="center" vertical="center"/>
    </xf>
    <xf numFmtId="3" fontId="3" fillId="0" borderId="17" xfId="0" applyNumberFormat="1" applyFont="1" applyBorder="1" applyAlignment="1">
      <alignment vertical="center"/>
    </xf>
    <xf numFmtId="3" fontId="3" fillId="0" borderId="17" xfId="0" applyNumberFormat="1"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8" xfId="0" applyFont="1" applyBorder="1" applyAlignment="1">
      <alignment horizontal="center" vertical="center"/>
    </xf>
    <xf numFmtId="3" fontId="3" fillId="0" borderId="18" xfId="0" applyNumberFormat="1" applyFont="1" applyBorder="1" applyAlignment="1">
      <alignment horizontal="center" vertical="center"/>
    </xf>
    <xf numFmtId="0" fontId="3" fillId="34" borderId="10" xfId="0" applyFont="1" applyFill="1" applyBorder="1" applyAlignment="1">
      <alignment horizontal="center" vertical="center"/>
    </xf>
    <xf numFmtId="3" fontId="3" fillId="34" borderId="10" xfId="0" applyNumberFormat="1" applyFont="1" applyFill="1" applyBorder="1" applyAlignment="1">
      <alignment horizontal="center" vertical="center"/>
    </xf>
    <xf numFmtId="3" fontId="3" fillId="34" borderId="10" xfId="0" applyNumberFormat="1" applyFont="1" applyFill="1" applyBorder="1" applyAlignment="1">
      <alignment vertical="center"/>
    </xf>
    <xf numFmtId="3" fontId="3" fillId="34" borderId="10" xfId="56" applyNumberFormat="1" applyFont="1" applyFill="1" applyBorder="1" applyAlignment="1">
      <alignment horizontal="righ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3" fontId="30" fillId="0" borderId="0" xfId="56" applyNumberFormat="1" applyFont="1" applyFill="1" applyBorder="1" applyAlignment="1">
      <alignment horizontal="right" vertical="center"/>
    </xf>
    <xf numFmtId="3" fontId="47" fillId="35" borderId="10" xfId="56" applyNumberFormat="1" applyFont="1" applyFill="1" applyBorder="1" applyAlignment="1">
      <alignment horizontal="right" vertical="center"/>
    </xf>
    <xf numFmtId="0" fontId="3"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182" fontId="3" fillId="0" borderId="0" xfId="56" applyNumberFormat="1" applyFont="1" applyBorder="1" applyAlignment="1" applyProtection="1">
      <alignment vertical="center"/>
      <protection/>
    </xf>
    <xf numFmtId="3" fontId="30" fillId="37" borderId="10" xfId="56" applyNumberFormat="1" applyFont="1" applyFill="1" applyBorder="1" applyAlignment="1">
      <alignment horizontal="right" vertical="center"/>
    </xf>
    <xf numFmtId="0" fontId="10" fillId="33" borderId="10" xfId="0" applyFont="1" applyFill="1" applyBorder="1" applyAlignment="1">
      <alignment horizontal="center" vertical="center" wrapText="1"/>
    </xf>
    <xf numFmtId="0" fontId="9" fillId="0" borderId="43" xfId="0" applyFont="1" applyBorder="1" applyAlignment="1">
      <alignment/>
    </xf>
    <xf numFmtId="3" fontId="9" fillId="0" borderId="43" xfId="0" applyNumberFormat="1" applyFont="1" applyBorder="1" applyAlignment="1">
      <alignment/>
    </xf>
    <xf numFmtId="3" fontId="9" fillId="0" borderId="16" xfId="0" applyNumberFormat="1" applyFont="1" applyBorder="1" applyAlignment="1">
      <alignment wrapText="1"/>
    </xf>
    <xf numFmtId="0" fontId="3" fillId="0" borderId="10" xfId="0" applyFont="1" applyBorder="1" applyAlignment="1">
      <alignment/>
    </xf>
    <xf numFmtId="3" fontId="3" fillId="0" borderId="10" xfId="0" applyNumberFormat="1" applyFont="1" applyBorder="1" applyAlignment="1">
      <alignment/>
    </xf>
    <xf numFmtId="3" fontId="9" fillId="0" borderId="43" xfId="0" applyNumberFormat="1" applyFont="1" applyBorder="1" applyAlignment="1">
      <alignment wrapText="1"/>
    </xf>
    <xf numFmtId="0" fontId="3" fillId="0" borderId="54" xfId="0" applyFont="1" applyBorder="1" applyAlignment="1">
      <alignment wrapText="1"/>
    </xf>
    <xf numFmtId="3" fontId="3" fillId="0" borderId="10" xfId="0" applyNumberFormat="1" applyFont="1" applyBorder="1" applyAlignment="1">
      <alignment wrapText="1"/>
    </xf>
    <xf numFmtId="49" fontId="35" fillId="33" borderId="59" xfId="0" applyNumberFormat="1" applyFont="1" applyFill="1" applyBorder="1" applyAlignment="1">
      <alignment horizontal="center" vertical="center"/>
    </xf>
    <xf numFmtId="49" fontId="12" fillId="36" borderId="54" xfId="0" applyNumberFormat="1" applyFont="1" applyFill="1" applyBorder="1" applyAlignment="1">
      <alignment horizontal="center"/>
    </xf>
    <xf numFmtId="49" fontId="12" fillId="33" borderId="54" xfId="0" applyNumberFormat="1" applyFont="1" applyFill="1" applyBorder="1" applyAlignment="1">
      <alignment horizontal="center" vertical="center" wrapText="1"/>
    </xf>
    <xf numFmtId="49" fontId="96" fillId="36" borderId="54" xfId="0" applyNumberFormat="1" applyFont="1" applyFill="1" applyBorder="1" applyAlignment="1">
      <alignment horizontal="center"/>
    </xf>
    <xf numFmtId="49" fontId="96" fillId="36" borderId="54" xfId="0" applyNumberFormat="1" applyFont="1" applyFill="1" applyBorder="1" applyAlignment="1">
      <alignment/>
    </xf>
    <xf numFmtId="49" fontId="96" fillId="36" borderId="50" xfId="0" applyNumberFormat="1" applyFont="1" applyFill="1" applyBorder="1" applyAlignment="1">
      <alignment horizontal="center" vertical="center" wrapText="1"/>
    </xf>
    <xf numFmtId="49" fontId="12" fillId="36" borderId="46" xfId="0" applyNumberFormat="1" applyFont="1" applyFill="1" applyBorder="1" applyAlignment="1">
      <alignment horizontal="center" vertical="center" wrapText="1"/>
    </xf>
    <xf numFmtId="49" fontId="12" fillId="36" borderId="57" xfId="0" applyNumberFormat="1" applyFont="1" applyFill="1" applyBorder="1" applyAlignment="1">
      <alignment horizontal="center" vertical="center" wrapText="1"/>
    </xf>
    <xf numFmtId="0" fontId="0" fillId="0" borderId="0" xfId="0" applyFont="1" applyBorder="1" applyAlignment="1">
      <alignment/>
    </xf>
    <xf numFmtId="3" fontId="0" fillId="0" borderId="0" xfId="0" applyNumberFormat="1" applyFont="1" applyBorder="1" applyAlignment="1">
      <alignment/>
    </xf>
    <xf numFmtId="3" fontId="11" fillId="0" borderId="16" xfId="0" applyNumberFormat="1" applyFont="1" applyBorder="1" applyAlignment="1">
      <alignment/>
    </xf>
    <xf numFmtId="3" fontId="11" fillId="0" borderId="43" xfId="0" applyNumberFormat="1" applyFont="1" applyBorder="1" applyAlignment="1">
      <alignment/>
    </xf>
    <xf numFmtId="0" fontId="0" fillId="0" borderId="0" xfId="0" applyFont="1" applyBorder="1" applyAlignment="1">
      <alignment vertical="center" wrapText="1"/>
    </xf>
    <xf numFmtId="3" fontId="0" fillId="0" borderId="0" xfId="0" applyNumberFormat="1" applyFont="1" applyAlignment="1">
      <alignment/>
    </xf>
    <xf numFmtId="3" fontId="18" fillId="0" borderId="23" xfId="0" applyNumberFormat="1" applyFont="1" applyBorder="1" applyAlignment="1">
      <alignment horizontal="right" vertical="center"/>
    </xf>
    <xf numFmtId="3" fontId="18" fillId="0" borderId="28" xfId="0" applyNumberFormat="1" applyFont="1" applyBorder="1" applyAlignment="1">
      <alignment horizontal="right" vertical="center"/>
    </xf>
    <xf numFmtId="3" fontId="18" fillId="0" borderId="27" xfId="0" applyNumberFormat="1" applyFont="1" applyBorder="1" applyAlignment="1">
      <alignment horizontal="right" vertical="center"/>
    </xf>
    <xf numFmtId="3" fontId="12" fillId="0" borderId="34" xfId="0" applyNumberFormat="1" applyFont="1" applyBorder="1" applyAlignment="1">
      <alignment horizontal="right" vertical="center"/>
    </xf>
    <xf numFmtId="3" fontId="12" fillId="0" borderId="35" xfId="0" applyNumberFormat="1" applyFont="1" applyBorder="1" applyAlignment="1">
      <alignment horizontal="right" vertical="center"/>
    </xf>
    <xf numFmtId="3" fontId="12" fillId="0" borderId="13" xfId="0" applyNumberFormat="1" applyFont="1" applyBorder="1" applyAlignment="1">
      <alignment horizontal="right" vertical="center"/>
    </xf>
    <xf numFmtId="3" fontId="18" fillId="0" borderId="29" xfId="0" applyNumberFormat="1" applyFont="1" applyBorder="1" applyAlignment="1">
      <alignment horizontal="right" vertical="center"/>
    </xf>
    <xf numFmtId="3" fontId="18" fillId="0" borderId="30" xfId="0" applyNumberFormat="1" applyFont="1" applyBorder="1" applyAlignment="1">
      <alignment horizontal="right" vertical="center"/>
    </xf>
    <xf numFmtId="3" fontId="18" fillId="0" borderId="31" xfId="0" applyNumberFormat="1" applyFont="1" applyBorder="1" applyAlignment="1">
      <alignment horizontal="right" vertical="center"/>
    </xf>
    <xf numFmtId="3" fontId="18" fillId="0" borderId="37" xfId="0" applyNumberFormat="1" applyFont="1" applyBorder="1" applyAlignment="1">
      <alignment horizontal="right" vertical="center"/>
    </xf>
    <xf numFmtId="3" fontId="18" fillId="0" borderId="38" xfId="0" applyNumberFormat="1" applyFont="1" applyBorder="1" applyAlignment="1">
      <alignment horizontal="right" vertical="center"/>
    </xf>
    <xf numFmtId="3" fontId="18" fillId="0" borderId="39" xfId="0" applyNumberFormat="1" applyFont="1" applyBorder="1" applyAlignment="1">
      <alignment horizontal="right" vertical="center"/>
    </xf>
    <xf numFmtId="3" fontId="20" fillId="0" borderId="0" xfId="0" applyNumberFormat="1" applyFont="1" applyBorder="1" applyAlignment="1">
      <alignment vertical="center"/>
    </xf>
    <xf numFmtId="3" fontId="20" fillId="38" borderId="10" xfId="0" applyNumberFormat="1" applyFont="1" applyFill="1" applyBorder="1" applyAlignment="1">
      <alignment horizontal="center" vertical="center" wrapText="1"/>
    </xf>
    <xf numFmtId="3" fontId="97" fillId="0" borderId="16" xfId="0" applyNumberFormat="1" applyFont="1" applyBorder="1" applyAlignment="1">
      <alignment/>
    </xf>
    <xf numFmtId="3" fontId="98" fillId="0" borderId="12" xfId="0" applyNumberFormat="1" applyFont="1" applyFill="1" applyBorder="1" applyAlignment="1">
      <alignment/>
    </xf>
    <xf numFmtId="3" fontId="11" fillId="0" borderId="33" xfId="0" applyNumberFormat="1" applyFont="1" applyBorder="1" applyAlignment="1">
      <alignment/>
    </xf>
    <xf numFmtId="3" fontId="97" fillId="0" borderId="17" xfId="0" applyNumberFormat="1" applyFont="1" applyBorder="1" applyAlignment="1">
      <alignment/>
    </xf>
    <xf numFmtId="3" fontId="97" fillId="0" borderId="43" xfId="0" applyNumberFormat="1" applyFont="1" applyBorder="1" applyAlignment="1">
      <alignment/>
    </xf>
    <xf numFmtId="3" fontId="15" fillId="0" borderId="12" xfId="0" applyNumberFormat="1" applyFont="1" applyFill="1" applyBorder="1" applyAlignment="1">
      <alignment/>
    </xf>
    <xf numFmtId="3" fontId="10" fillId="35" borderId="10" xfId="0" applyNumberFormat="1" applyFont="1" applyFill="1" applyBorder="1" applyAlignment="1">
      <alignment/>
    </xf>
    <xf numFmtId="3" fontId="10" fillId="35" borderId="54" xfId="0" applyNumberFormat="1" applyFont="1" applyFill="1" applyBorder="1" applyAlignment="1">
      <alignment/>
    </xf>
    <xf numFmtId="3" fontId="10" fillId="35" borderId="60" xfId="0" applyNumberFormat="1" applyFont="1" applyFill="1" applyBorder="1" applyAlignment="1">
      <alignment/>
    </xf>
    <xf numFmtId="3" fontId="10" fillId="35" borderId="34" xfId="0" applyNumberFormat="1" applyFont="1" applyFill="1" applyBorder="1" applyAlignment="1">
      <alignment/>
    </xf>
    <xf numFmtId="3" fontId="10" fillId="35" borderId="61" xfId="0" applyNumberFormat="1" applyFont="1" applyFill="1" applyBorder="1" applyAlignment="1">
      <alignment/>
    </xf>
    <xf numFmtId="3" fontId="11" fillId="39" borderId="26" xfId="0" applyNumberFormat="1" applyFont="1" applyFill="1" applyBorder="1" applyAlignment="1">
      <alignment/>
    </xf>
    <xf numFmtId="3" fontId="11" fillId="33" borderId="62" xfId="0" applyNumberFormat="1" applyFont="1" applyFill="1" applyBorder="1" applyAlignment="1">
      <alignment/>
    </xf>
    <xf numFmtId="0" fontId="10" fillId="0" borderId="10" xfId="0" applyFont="1" applyBorder="1" applyAlignment="1">
      <alignment horizontal="center"/>
    </xf>
    <xf numFmtId="0" fontId="17" fillId="0" borderId="10" xfId="0" applyFont="1" applyBorder="1" applyAlignment="1">
      <alignment vertical="center" wrapText="1"/>
    </xf>
    <xf numFmtId="0" fontId="20" fillId="0" borderId="10" xfId="0" applyFont="1" applyBorder="1" applyAlignment="1">
      <alignment horizontal="center"/>
    </xf>
    <xf numFmtId="0" fontId="20" fillId="0" borderId="12" xfId="0" applyFont="1" applyBorder="1" applyAlignment="1">
      <alignment horizontal="center"/>
    </xf>
    <xf numFmtId="0" fontId="20" fillId="0" borderId="18" xfId="0" applyFont="1" applyBorder="1" applyAlignment="1">
      <alignment horizontal="center"/>
    </xf>
    <xf numFmtId="0" fontId="20" fillId="0" borderId="19" xfId="0" applyFont="1" applyBorder="1" applyAlignment="1">
      <alignment horizontal="center"/>
    </xf>
    <xf numFmtId="0" fontId="20" fillId="0" borderId="63" xfId="0" applyFont="1" applyBorder="1" applyAlignment="1">
      <alignment horizontal="center"/>
    </xf>
    <xf numFmtId="0" fontId="20" fillId="0" borderId="13" xfId="0" applyFont="1" applyBorder="1" applyAlignment="1">
      <alignment horizontal="center"/>
    </xf>
    <xf numFmtId="0" fontId="20" fillId="0" borderId="10" xfId="0" applyFont="1" applyBorder="1" applyAlignment="1">
      <alignment horizontal="center" vertical="center" wrapText="1"/>
    </xf>
    <xf numFmtId="14" fontId="18" fillId="0" borderId="10" xfId="0" applyNumberFormat="1" applyFont="1" applyBorder="1" applyAlignment="1">
      <alignment horizontal="left" vertical="center" wrapText="1"/>
    </xf>
    <xf numFmtId="49" fontId="43" fillId="0" borderId="11" xfId="0" applyNumberFormat="1" applyFont="1" applyBorder="1" applyAlignment="1">
      <alignment horizontal="justify" vertical="center" wrapText="1" readingOrder="1"/>
    </xf>
    <xf numFmtId="3" fontId="3" fillId="0" borderId="10" xfId="0" applyNumberFormat="1" applyFont="1" applyBorder="1" applyAlignment="1">
      <alignment vertical="center" wrapText="1"/>
    </xf>
    <xf numFmtId="0" fontId="10" fillId="0" borderId="10" xfId="0" applyFont="1" applyBorder="1" applyAlignment="1">
      <alignment vertical="center" wrapText="1"/>
    </xf>
    <xf numFmtId="3" fontId="10" fillId="0" borderId="10" xfId="0" applyNumberFormat="1" applyFont="1" applyBorder="1" applyAlignment="1">
      <alignment horizontal="left" vertical="center" wrapText="1"/>
    </xf>
    <xf numFmtId="0" fontId="12" fillId="0" borderId="10" xfId="0" applyFont="1" applyBorder="1" applyAlignment="1">
      <alignment horizontal="left" vertical="center" wrapText="1"/>
    </xf>
    <xf numFmtId="0" fontId="99" fillId="0" borderId="10" xfId="0" applyFont="1" applyBorder="1" applyAlignment="1">
      <alignment wrapText="1"/>
    </xf>
    <xf numFmtId="3" fontId="45" fillId="0" borderId="0" xfId="0" applyNumberFormat="1" applyFont="1" applyAlignment="1">
      <alignment vertical="center"/>
    </xf>
    <xf numFmtId="0" fontId="45" fillId="0" borderId="0" xfId="0" applyFont="1" applyAlignment="1">
      <alignment vertical="center"/>
    </xf>
    <xf numFmtId="49" fontId="12" fillId="40" borderId="46" xfId="0" applyNumberFormat="1" applyFont="1" applyFill="1" applyBorder="1" applyAlignment="1">
      <alignment horizontal="center" vertical="center" wrapText="1"/>
    </xf>
    <xf numFmtId="49" fontId="12" fillId="40" borderId="57" xfId="0" applyNumberFormat="1" applyFont="1" applyFill="1" applyBorder="1" applyAlignment="1">
      <alignment horizontal="center" vertical="center" wrapText="1"/>
    </xf>
    <xf numFmtId="3" fontId="15" fillId="0" borderId="61" xfId="0" applyNumberFormat="1" applyFont="1" applyBorder="1" applyAlignment="1">
      <alignment/>
    </xf>
    <xf numFmtId="3" fontId="11" fillId="0" borderId="0" xfId="0" applyNumberFormat="1" applyFont="1" applyBorder="1" applyAlignment="1">
      <alignment/>
    </xf>
    <xf numFmtId="3" fontId="11" fillId="0" borderId="64" xfId="0" applyNumberFormat="1" applyFont="1" applyBorder="1" applyAlignment="1">
      <alignment/>
    </xf>
    <xf numFmtId="3" fontId="11" fillId="0" borderId="41" xfId="0" applyNumberFormat="1" applyFont="1" applyBorder="1" applyAlignment="1">
      <alignment/>
    </xf>
    <xf numFmtId="3" fontId="11" fillId="0" borderId="18" xfId="0" applyNumberFormat="1" applyFont="1" applyBorder="1" applyAlignment="1">
      <alignment/>
    </xf>
    <xf numFmtId="3" fontId="11" fillId="0" borderId="65" xfId="0" applyNumberFormat="1" applyFont="1" applyBorder="1" applyAlignment="1">
      <alignment/>
    </xf>
    <xf numFmtId="0" fontId="11" fillId="0" borderId="14" xfId="0" applyFont="1" applyBorder="1" applyAlignment="1">
      <alignment/>
    </xf>
    <xf numFmtId="0" fontId="11" fillId="0" borderId="0" xfId="0" applyFont="1" applyBorder="1" applyAlignment="1">
      <alignment/>
    </xf>
    <xf numFmtId="3" fontId="20" fillId="38" borderId="54" xfId="0" applyNumberFormat="1" applyFont="1" applyFill="1" applyBorder="1" applyAlignment="1">
      <alignment horizontal="center" vertical="center" wrapText="1"/>
    </xf>
    <xf numFmtId="3" fontId="12" fillId="33" borderId="54" xfId="0" applyNumberFormat="1" applyFont="1" applyFill="1" applyBorder="1" applyAlignment="1">
      <alignment horizontal="center" vertical="center" wrapText="1"/>
    </xf>
    <xf numFmtId="3" fontId="11" fillId="0" borderId="66" xfId="0" applyNumberFormat="1" applyFont="1" applyBorder="1" applyAlignment="1">
      <alignment/>
    </xf>
    <xf numFmtId="3" fontId="20" fillId="38" borderId="13" xfId="0" applyNumberFormat="1" applyFont="1" applyFill="1" applyBorder="1" applyAlignment="1">
      <alignment horizontal="center" vertical="center" wrapText="1"/>
    </xf>
    <xf numFmtId="3" fontId="10" fillId="35" borderId="13" xfId="0" applyNumberFormat="1" applyFont="1" applyFill="1" applyBorder="1" applyAlignment="1">
      <alignment/>
    </xf>
    <xf numFmtId="3" fontId="11" fillId="33" borderId="67" xfId="0" applyNumberFormat="1" applyFont="1" applyFill="1" applyBorder="1" applyAlignment="1">
      <alignment/>
    </xf>
    <xf numFmtId="3" fontId="12" fillId="33" borderId="13" xfId="0" applyNumberFormat="1" applyFont="1" applyFill="1" applyBorder="1" applyAlignment="1">
      <alignment horizontal="center" vertical="center" wrapText="1"/>
    </xf>
    <xf numFmtId="0" fontId="0" fillId="0" borderId="11" xfId="0" applyFont="1" applyBorder="1" applyAlignment="1">
      <alignment vertical="center"/>
    </xf>
    <xf numFmtId="0" fontId="0" fillId="0" borderId="11" xfId="0" applyFont="1" applyBorder="1" applyAlignment="1">
      <alignment vertical="center" wrapText="1"/>
    </xf>
    <xf numFmtId="0" fontId="0" fillId="0" borderId="17" xfId="0" applyFont="1" applyBorder="1" applyAlignment="1">
      <alignment vertical="center"/>
    </xf>
    <xf numFmtId="0" fontId="0" fillId="0" borderId="17" xfId="0" applyFont="1" applyBorder="1" applyAlignment="1">
      <alignment vertical="center" wrapText="1"/>
    </xf>
    <xf numFmtId="49" fontId="12" fillId="33" borderId="60" xfId="0" applyNumberFormat="1" applyFont="1" applyFill="1" applyBorder="1" applyAlignment="1">
      <alignment horizontal="center" vertical="center" wrapText="1"/>
    </xf>
    <xf numFmtId="0" fontId="100" fillId="0" borderId="12" xfId="0" applyFont="1" applyFill="1" applyBorder="1" applyAlignment="1">
      <alignment vertical="center" wrapText="1"/>
    </xf>
    <xf numFmtId="0" fontId="100" fillId="0" borderId="12" xfId="0" applyFont="1" applyFill="1" applyBorder="1" applyAlignment="1">
      <alignment horizontal="center" vertical="center"/>
    </xf>
    <xf numFmtId="3" fontId="100" fillId="0" borderId="12" xfId="0" applyNumberFormat="1" applyFont="1" applyFill="1" applyBorder="1" applyAlignment="1">
      <alignment vertical="center"/>
    </xf>
    <xf numFmtId="3" fontId="100" fillId="0" borderId="12" xfId="0" applyNumberFormat="1" applyFont="1" applyFill="1" applyBorder="1" applyAlignment="1">
      <alignment horizontal="right" vertical="center"/>
    </xf>
    <xf numFmtId="49" fontId="53" fillId="33" borderId="12" xfId="0" applyNumberFormat="1" applyFont="1" applyFill="1" applyBorder="1" applyAlignment="1">
      <alignment horizontal="center" vertical="center"/>
    </xf>
    <xf numFmtId="3" fontId="55" fillId="0" borderId="68" xfId="0" applyNumberFormat="1" applyFont="1" applyBorder="1" applyAlignment="1">
      <alignment vertical="center"/>
    </xf>
    <xf numFmtId="3" fontId="55" fillId="0" borderId="12" xfId="0" applyNumberFormat="1" applyFont="1" applyBorder="1" applyAlignment="1">
      <alignment horizontal="right" vertical="center"/>
    </xf>
    <xf numFmtId="3" fontId="55" fillId="0" borderId="19" xfId="0" applyNumberFormat="1" applyFont="1" applyFill="1" applyBorder="1" applyAlignment="1">
      <alignment horizontal="right" vertical="center"/>
    </xf>
    <xf numFmtId="3" fontId="55" fillId="0" borderId="46" xfId="0" applyNumberFormat="1" applyFont="1" applyBorder="1" applyAlignment="1">
      <alignment vertical="center" wrapText="1"/>
    </xf>
    <xf numFmtId="3" fontId="55" fillId="0" borderId="50" xfId="0" applyNumberFormat="1" applyFont="1" applyBorder="1" applyAlignment="1">
      <alignment horizontal="right" vertical="center"/>
    </xf>
    <xf numFmtId="3" fontId="55" fillId="0" borderId="22" xfId="0" applyNumberFormat="1" applyFont="1" applyFill="1" applyBorder="1" applyAlignment="1">
      <alignment horizontal="right" vertical="center"/>
    </xf>
    <xf numFmtId="0" fontId="53" fillId="35" borderId="10" xfId="0" applyFont="1" applyFill="1" applyBorder="1" applyAlignment="1">
      <alignment vertical="center"/>
    </xf>
    <xf numFmtId="3" fontId="53" fillId="35" borderId="10" xfId="0" applyNumberFormat="1" applyFont="1" applyFill="1" applyBorder="1" applyAlignment="1">
      <alignment horizontal="right" vertical="center"/>
    </xf>
    <xf numFmtId="3" fontId="53" fillId="35" borderId="13" xfId="0" applyNumberFormat="1" applyFont="1" applyFill="1" applyBorder="1" applyAlignment="1">
      <alignment horizontal="right" vertical="center"/>
    </xf>
    <xf numFmtId="0" fontId="11" fillId="41" borderId="14" xfId="0" applyFont="1" applyFill="1" applyBorder="1" applyAlignment="1">
      <alignment/>
    </xf>
    <xf numFmtId="0" fontId="11" fillId="41" borderId="0" xfId="0" applyFont="1" applyFill="1" applyBorder="1" applyAlignment="1">
      <alignment/>
    </xf>
    <xf numFmtId="3" fontId="11" fillId="41" borderId="0" xfId="0" applyNumberFormat="1" applyFont="1" applyFill="1" applyBorder="1" applyAlignment="1">
      <alignment/>
    </xf>
    <xf numFmtId="3" fontId="0" fillId="41" borderId="0" xfId="0" applyNumberFormat="1" applyFill="1" applyBorder="1" applyAlignment="1">
      <alignment/>
    </xf>
    <xf numFmtId="0" fontId="53" fillId="0" borderId="50" xfId="0" applyFont="1" applyBorder="1" applyAlignment="1">
      <alignment vertical="center" wrapText="1"/>
    </xf>
    <xf numFmtId="0" fontId="54" fillId="0" borderId="11" xfId="0" applyFont="1" applyBorder="1" applyAlignment="1">
      <alignment vertical="center" wrapText="1"/>
    </xf>
    <xf numFmtId="49" fontId="53" fillId="33" borderId="49" xfId="0" applyNumberFormat="1" applyFont="1" applyFill="1" applyBorder="1" applyAlignment="1">
      <alignment horizontal="center" vertical="center" wrapText="1"/>
    </xf>
    <xf numFmtId="49" fontId="53" fillId="33" borderId="11" xfId="0" applyNumberFormat="1" applyFont="1" applyFill="1" applyBorder="1" applyAlignment="1">
      <alignment horizontal="center" vertical="center" wrapText="1"/>
    </xf>
    <xf numFmtId="3" fontId="55" fillId="0" borderId="26" xfId="0" applyNumberFormat="1" applyFont="1" applyBorder="1" applyAlignment="1">
      <alignment horizontal="right" vertical="center"/>
    </xf>
    <xf numFmtId="3" fontId="55" fillId="0" borderId="26" xfId="0" applyNumberFormat="1" applyFont="1" applyFill="1" applyBorder="1" applyAlignment="1">
      <alignment horizontal="right" vertical="center"/>
    </xf>
    <xf numFmtId="3" fontId="55" fillId="0" borderId="67" xfId="0" applyNumberFormat="1" applyFont="1" applyBorder="1" applyAlignment="1">
      <alignment vertical="center" wrapText="1"/>
    </xf>
    <xf numFmtId="0" fontId="53" fillId="35" borderId="13" xfId="0" applyFont="1" applyFill="1" applyBorder="1" applyAlignment="1">
      <alignment vertical="center"/>
    </xf>
    <xf numFmtId="0" fontId="54" fillId="0" borderId="17" xfId="0" applyFont="1" applyBorder="1" applyAlignment="1">
      <alignment vertical="center" wrapText="1"/>
    </xf>
    <xf numFmtId="3" fontId="32" fillId="0" borderId="15" xfId="0" applyNumberFormat="1" applyFont="1" applyBorder="1" applyAlignment="1">
      <alignment vertical="center" wrapText="1"/>
    </xf>
    <xf numFmtId="0" fontId="3" fillId="0" borderId="0" xfId="0" applyFont="1" applyAlignment="1">
      <alignment/>
    </xf>
    <xf numFmtId="49" fontId="12" fillId="0" borderId="54" xfId="56" applyNumberFormat="1" applyFont="1" applyBorder="1" applyAlignment="1" applyProtection="1">
      <alignment vertical="center" wrapText="1"/>
      <protection/>
    </xf>
    <xf numFmtId="0" fontId="100" fillId="0" borderId="0" xfId="0" applyFont="1" applyBorder="1" applyAlignment="1">
      <alignment vertical="center"/>
    </xf>
    <xf numFmtId="0" fontId="101" fillId="0" borderId="0" xfId="0" applyFont="1" applyAlignment="1">
      <alignment/>
    </xf>
    <xf numFmtId="49" fontId="12" fillId="33" borderId="13" xfId="0" applyNumberFormat="1" applyFont="1" applyFill="1" applyBorder="1" applyAlignment="1">
      <alignment horizontal="center" vertical="center" wrapText="1"/>
    </xf>
    <xf numFmtId="3" fontId="15" fillId="0" borderId="0" xfId="0" applyNumberFormat="1" applyFont="1" applyBorder="1" applyAlignment="1">
      <alignment/>
    </xf>
    <xf numFmtId="3" fontId="16" fillId="36" borderId="10" xfId="0" applyNumberFormat="1" applyFont="1" applyFill="1" applyBorder="1" applyAlignment="1">
      <alignment/>
    </xf>
    <xf numFmtId="3" fontId="16" fillId="36" borderId="13" xfId="0" applyNumberFormat="1" applyFont="1" applyFill="1" applyBorder="1" applyAlignment="1">
      <alignment/>
    </xf>
    <xf numFmtId="3" fontId="16" fillId="36" borderId="54" xfId="0" applyNumberFormat="1" applyFont="1" applyFill="1" applyBorder="1" applyAlignment="1">
      <alignment/>
    </xf>
    <xf numFmtId="3" fontId="20" fillId="37" borderId="10" xfId="0" applyNumberFormat="1" applyFont="1" applyFill="1" applyBorder="1" applyAlignment="1">
      <alignment/>
    </xf>
    <xf numFmtId="3" fontId="20" fillId="37" borderId="13" xfId="0" applyNumberFormat="1" applyFont="1" applyFill="1" applyBorder="1" applyAlignment="1">
      <alignment/>
    </xf>
    <xf numFmtId="3" fontId="25" fillId="37" borderId="10" xfId="0" applyNumberFormat="1" applyFont="1" applyFill="1" applyBorder="1" applyAlignment="1">
      <alignment/>
    </xf>
    <xf numFmtId="3" fontId="25" fillId="37" borderId="34" xfId="0" applyNumberFormat="1" applyFont="1" applyFill="1" applyBorder="1" applyAlignment="1">
      <alignment/>
    </xf>
    <xf numFmtId="3" fontId="25" fillId="37" borderId="61" xfId="0" applyNumberFormat="1" applyFont="1" applyFill="1" applyBorder="1" applyAlignment="1">
      <alignment/>
    </xf>
    <xf numFmtId="3" fontId="25" fillId="37" borderId="54" xfId="0" applyNumberFormat="1" applyFont="1" applyFill="1" applyBorder="1" applyAlignment="1">
      <alignment/>
    </xf>
    <xf numFmtId="3" fontId="25" fillId="37" borderId="13" xfId="0" applyNumberFormat="1" applyFont="1" applyFill="1" applyBorder="1" applyAlignment="1">
      <alignment/>
    </xf>
    <xf numFmtId="3" fontId="11" fillId="39" borderId="69" xfId="0" applyNumberFormat="1" applyFont="1" applyFill="1" applyBorder="1" applyAlignment="1">
      <alignment/>
    </xf>
    <xf numFmtId="3" fontId="11" fillId="39" borderId="23" xfId="0" applyNumberFormat="1" applyFont="1" applyFill="1" applyBorder="1" applyAlignment="1">
      <alignment/>
    </xf>
    <xf numFmtId="3" fontId="11" fillId="33" borderId="70" xfId="0" applyNumberFormat="1" applyFont="1" applyFill="1" applyBorder="1" applyAlignment="1">
      <alignment/>
    </xf>
    <xf numFmtId="3" fontId="11" fillId="33" borderId="69" xfId="0" applyNumberFormat="1" applyFont="1" applyFill="1" applyBorder="1" applyAlignment="1">
      <alignment/>
    </xf>
    <xf numFmtId="3" fontId="11" fillId="39" borderId="67" xfId="0" applyNumberFormat="1" applyFont="1" applyFill="1" applyBorder="1" applyAlignment="1">
      <alignment/>
    </xf>
    <xf numFmtId="3" fontId="11" fillId="39" borderId="71" xfId="0" applyNumberFormat="1" applyFont="1" applyFill="1" applyBorder="1" applyAlignment="1">
      <alignment/>
    </xf>
    <xf numFmtId="3" fontId="11" fillId="39" borderId="41" xfId="0" applyNumberFormat="1" applyFont="1" applyFill="1" applyBorder="1" applyAlignment="1">
      <alignment/>
    </xf>
    <xf numFmtId="3" fontId="11" fillId="33" borderId="53" xfId="0" applyNumberFormat="1" applyFont="1" applyFill="1" applyBorder="1" applyAlignment="1">
      <alignment/>
    </xf>
    <xf numFmtId="3" fontId="11" fillId="33" borderId="71" xfId="0" applyNumberFormat="1" applyFont="1" applyFill="1" applyBorder="1" applyAlignment="1">
      <alignment/>
    </xf>
    <xf numFmtId="0" fontId="18" fillId="0" borderId="0" xfId="0" applyFont="1" applyBorder="1" applyAlignment="1">
      <alignment/>
    </xf>
    <xf numFmtId="3" fontId="18" fillId="0" borderId="0" xfId="0" applyNumberFormat="1" applyFont="1" applyBorder="1" applyAlignment="1">
      <alignment/>
    </xf>
    <xf numFmtId="0" fontId="11" fillId="36" borderId="10" xfId="0" applyFont="1" applyFill="1" applyBorder="1" applyAlignment="1">
      <alignment/>
    </xf>
    <xf numFmtId="0" fontId="18" fillId="0" borderId="12" xfId="0" applyFont="1" applyFill="1" applyBorder="1" applyAlignment="1">
      <alignment horizontal="center"/>
    </xf>
    <xf numFmtId="0" fontId="12" fillId="0" borderId="12" xfId="0" applyFont="1" applyFill="1" applyBorder="1" applyAlignment="1">
      <alignment horizontal="center"/>
    </xf>
    <xf numFmtId="0" fontId="18" fillId="0" borderId="12" xfId="0" applyFont="1" applyFill="1" applyBorder="1" applyAlignment="1">
      <alignment horizontal="left"/>
    </xf>
    <xf numFmtId="3" fontId="18" fillId="0" borderId="12" xfId="0" applyNumberFormat="1" applyFont="1" applyFill="1" applyBorder="1" applyAlignment="1">
      <alignment/>
    </xf>
    <xf numFmtId="3" fontId="18" fillId="0" borderId="19" xfId="0" applyNumberFormat="1" applyFont="1" applyFill="1" applyBorder="1" applyAlignment="1">
      <alignment/>
    </xf>
    <xf numFmtId="3" fontId="15" fillId="0" borderId="12" xfId="0" applyNumberFormat="1" applyFont="1" applyFill="1" applyBorder="1" applyAlignment="1">
      <alignment/>
    </xf>
    <xf numFmtId="3" fontId="15" fillId="0" borderId="25" xfId="0" applyNumberFormat="1" applyFont="1" applyFill="1" applyBorder="1" applyAlignment="1">
      <alignment/>
    </xf>
    <xf numFmtId="3" fontId="15" fillId="0" borderId="70" xfId="0" applyNumberFormat="1" applyFont="1" applyFill="1" applyBorder="1" applyAlignment="1">
      <alignment/>
    </xf>
    <xf numFmtId="3" fontId="15" fillId="0" borderId="59" xfId="0" applyNumberFormat="1" applyFont="1" applyFill="1" applyBorder="1" applyAlignment="1">
      <alignment/>
    </xf>
    <xf numFmtId="3" fontId="15" fillId="0" borderId="19" xfId="0" applyNumberFormat="1" applyFont="1" applyFill="1" applyBorder="1" applyAlignment="1">
      <alignment/>
    </xf>
    <xf numFmtId="0" fontId="18" fillId="0" borderId="16" xfId="0" applyFont="1" applyFill="1" applyBorder="1" applyAlignment="1">
      <alignment horizontal="center"/>
    </xf>
    <xf numFmtId="0" fontId="12" fillId="0" borderId="16" xfId="0" applyFont="1" applyFill="1" applyBorder="1" applyAlignment="1">
      <alignment horizontal="center"/>
    </xf>
    <xf numFmtId="0" fontId="18" fillId="0" borderId="16" xfId="0" applyFont="1" applyFill="1" applyBorder="1" applyAlignment="1">
      <alignment horizontal="left"/>
    </xf>
    <xf numFmtId="3" fontId="18" fillId="0" borderId="16" xfId="0" applyNumberFormat="1" applyFont="1" applyFill="1" applyBorder="1" applyAlignment="1">
      <alignment/>
    </xf>
    <xf numFmtId="3" fontId="18" fillId="0" borderId="33" xfId="0" applyNumberFormat="1" applyFont="1" applyFill="1" applyBorder="1" applyAlignment="1">
      <alignment/>
    </xf>
    <xf numFmtId="3" fontId="15" fillId="0" borderId="16" xfId="0" applyNumberFormat="1" applyFont="1" applyFill="1" applyBorder="1" applyAlignment="1">
      <alignment/>
    </xf>
    <xf numFmtId="3" fontId="15" fillId="0" borderId="37" xfId="0" applyNumberFormat="1" applyFont="1" applyFill="1" applyBorder="1" applyAlignment="1">
      <alignment/>
    </xf>
    <xf numFmtId="3" fontId="15" fillId="0" borderId="72" xfId="0" applyNumberFormat="1" applyFont="1" applyFill="1" applyBorder="1" applyAlignment="1">
      <alignment/>
    </xf>
    <xf numFmtId="3" fontId="15" fillId="0" borderId="66" xfId="0" applyNumberFormat="1" applyFont="1" applyFill="1" applyBorder="1" applyAlignment="1">
      <alignment/>
    </xf>
    <xf numFmtId="3" fontId="15" fillId="0" borderId="33" xfId="0" applyNumberFormat="1" applyFont="1" applyFill="1" applyBorder="1" applyAlignment="1">
      <alignment/>
    </xf>
    <xf numFmtId="3" fontId="18" fillId="0" borderId="20" xfId="0" applyNumberFormat="1" applyFont="1" applyFill="1" applyBorder="1" applyAlignment="1">
      <alignment/>
    </xf>
    <xf numFmtId="3" fontId="18" fillId="0" borderId="17" xfId="0" applyNumberFormat="1" applyFont="1" applyFill="1" applyBorder="1" applyAlignment="1">
      <alignment/>
    </xf>
    <xf numFmtId="3" fontId="15" fillId="0" borderId="17" xfId="0" applyNumberFormat="1" applyFont="1" applyFill="1" applyBorder="1" applyAlignment="1">
      <alignment/>
    </xf>
    <xf numFmtId="3" fontId="15" fillId="0" borderId="28" xfId="0" applyNumberFormat="1" applyFont="1" applyFill="1" applyBorder="1" applyAlignment="1">
      <alignment/>
    </xf>
    <xf numFmtId="3" fontId="15" fillId="0" borderId="62" xfId="0" applyNumberFormat="1" applyFont="1" applyFill="1" applyBorder="1" applyAlignment="1">
      <alignment/>
    </xf>
    <xf numFmtId="3" fontId="15" fillId="0" borderId="73" xfId="0" applyNumberFormat="1" applyFont="1" applyFill="1" applyBorder="1" applyAlignment="1">
      <alignment/>
    </xf>
    <xf numFmtId="3" fontId="15" fillId="0" borderId="20" xfId="0" applyNumberFormat="1" applyFont="1" applyFill="1" applyBorder="1" applyAlignment="1">
      <alignment/>
    </xf>
    <xf numFmtId="0" fontId="18" fillId="0" borderId="17" xfId="0" applyFont="1" applyFill="1" applyBorder="1" applyAlignment="1">
      <alignment horizontal="center"/>
    </xf>
    <xf numFmtId="0" fontId="12" fillId="0" borderId="17" xfId="0" applyFont="1" applyFill="1" applyBorder="1" applyAlignment="1">
      <alignment horizontal="center"/>
    </xf>
    <xf numFmtId="0" fontId="18" fillId="0" borderId="17" xfId="0" applyFont="1" applyFill="1" applyBorder="1" applyAlignment="1">
      <alignment horizontal="left"/>
    </xf>
    <xf numFmtId="0" fontId="18" fillId="0" borderId="50" xfId="0" applyFont="1" applyFill="1" applyBorder="1" applyAlignment="1">
      <alignment horizontal="center"/>
    </xf>
    <xf numFmtId="0" fontId="12" fillId="0" borderId="50" xfId="0" applyFont="1" applyFill="1" applyBorder="1" applyAlignment="1">
      <alignment horizontal="center"/>
    </xf>
    <xf numFmtId="0" fontId="18" fillId="0" borderId="50" xfId="0" applyFont="1" applyFill="1" applyBorder="1" applyAlignment="1">
      <alignment horizontal="left"/>
    </xf>
    <xf numFmtId="3" fontId="18" fillId="0" borderId="50" xfId="0" applyNumberFormat="1" applyFont="1" applyFill="1" applyBorder="1" applyAlignment="1">
      <alignment/>
    </xf>
    <xf numFmtId="3" fontId="18" fillId="0" borderId="22" xfId="0" applyNumberFormat="1" applyFont="1" applyFill="1" applyBorder="1" applyAlignment="1">
      <alignment/>
    </xf>
    <xf numFmtId="3" fontId="15" fillId="0" borderId="50" xfId="0" applyNumberFormat="1" applyFont="1" applyFill="1" applyBorder="1" applyAlignment="1">
      <alignment/>
    </xf>
    <xf numFmtId="3" fontId="15" fillId="0" borderId="52" xfId="0" applyNumberFormat="1" applyFont="1" applyFill="1" applyBorder="1" applyAlignment="1">
      <alignment/>
    </xf>
    <xf numFmtId="3" fontId="15" fillId="0" borderId="51" xfId="0" applyNumberFormat="1" applyFont="1" applyFill="1" applyBorder="1" applyAlignment="1">
      <alignment/>
    </xf>
    <xf numFmtId="3" fontId="15" fillId="0" borderId="57" xfId="0" applyNumberFormat="1" applyFont="1" applyFill="1" applyBorder="1" applyAlignment="1">
      <alignment/>
    </xf>
    <xf numFmtId="3" fontId="15" fillId="0" borderId="22" xfId="0" applyNumberFormat="1" applyFont="1" applyFill="1" applyBorder="1" applyAlignment="1">
      <alignment/>
    </xf>
    <xf numFmtId="0" fontId="18" fillId="0" borderId="11" xfId="0" applyFont="1" applyFill="1" applyBorder="1" applyAlignment="1">
      <alignment vertical="center" wrapText="1"/>
    </xf>
    <xf numFmtId="0" fontId="18" fillId="0" borderId="11" xfId="0" applyFont="1" applyFill="1" applyBorder="1" applyAlignment="1">
      <alignment horizontal="center"/>
    </xf>
    <xf numFmtId="0" fontId="18" fillId="0" borderId="11" xfId="0" applyFont="1" applyFill="1" applyBorder="1" applyAlignment="1">
      <alignment horizontal="left"/>
    </xf>
    <xf numFmtId="3" fontId="18" fillId="0" borderId="11" xfId="0" applyNumberFormat="1" applyFont="1" applyFill="1" applyBorder="1" applyAlignment="1">
      <alignment/>
    </xf>
    <xf numFmtId="3" fontId="18" fillId="0" borderId="11" xfId="0" applyNumberFormat="1" applyFont="1" applyFill="1" applyBorder="1" applyAlignment="1" quotePrefix="1">
      <alignment/>
    </xf>
    <xf numFmtId="3" fontId="18" fillId="0" borderId="21" xfId="0" applyNumberFormat="1" applyFont="1" applyFill="1" applyBorder="1" applyAlignment="1">
      <alignment/>
    </xf>
    <xf numFmtId="3" fontId="75" fillId="39" borderId="23" xfId="0" applyNumberFormat="1" applyFont="1" applyFill="1" applyBorder="1" applyAlignment="1">
      <alignment/>
    </xf>
    <xf numFmtId="3" fontId="11" fillId="33" borderId="23" xfId="0" applyNumberFormat="1" applyFont="1" applyFill="1" applyBorder="1" applyAlignment="1">
      <alignment/>
    </xf>
    <xf numFmtId="3" fontId="15" fillId="0" borderId="74" xfId="0" applyNumberFormat="1" applyFont="1" applyFill="1" applyBorder="1" applyAlignment="1">
      <alignment/>
    </xf>
    <xf numFmtId="0" fontId="18" fillId="0" borderId="17" xfId="0" applyNumberFormat="1" applyFont="1" applyFill="1" applyBorder="1" applyAlignment="1">
      <alignment vertical="center" wrapText="1"/>
    </xf>
    <xf numFmtId="0" fontId="18" fillId="0" borderId="17" xfId="0" applyFont="1" applyFill="1" applyBorder="1" applyAlignment="1">
      <alignment vertical="center" wrapText="1"/>
    </xf>
    <xf numFmtId="3" fontId="18" fillId="0" borderId="17" xfId="0" applyNumberFormat="1" applyFont="1" applyFill="1" applyBorder="1" applyAlignment="1" quotePrefix="1">
      <alignment/>
    </xf>
    <xf numFmtId="3" fontId="75" fillId="39" borderId="26" xfId="0" applyNumberFormat="1" applyFont="1" applyFill="1" applyBorder="1" applyAlignment="1">
      <alignment/>
    </xf>
    <xf numFmtId="3" fontId="11" fillId="33" borderId="26" xfId="0" applyNumberFormat="1" applyFont="1" applyFill="1" applyBorder="1" applyAlignment="1">
      <alignment/>
    </xf>
    <xf numFmtId="0" fontId="18" fillId="0" borderId="43" xfId="0" applyFont="1" applyFill="1" applyBorder="1" applyAlignment="1">
      <alignment vertical="center" wrapText="1"/>
    </xf>
    <xf numFmtId="0" fontId="18" fillId="0" borderId="49" xfId="0" applyFont="1" applyFill="1" applyBorder="1" applyAlignment="1">
      <alignment horizontal="center"/>
    </xf>
    <xf numFmtId="0" fontId="18" fillId="0" borderId="49" xfId="0" applyFont="1" applyFill="1" applyBorder="1" applyAlignment="1">
      <alignment horizontal="left"/>
    </xf>
    <xf numFmtId="3" fontId="18" fillId="0" borderId="49" xfId="0" applyNumberFormat="1" applyFont="1" applyFill="1" applyBorder="1" applyAlignment="1">
      <alignment/>
    </xf>
    <xf numFmtId="3" fontId="18" fillId="0" borderId="49" xfId="0" applyNumberFormat="1" applyFont="1" applyFill="1" applyBorder="1" applyAlignment="1" quotePrefix="1">
      <alignment/>
    </xf>
    <xf numFmtId="3" fontId="18" fillId="0" borderId="15" xfId="0" applyNumberFormat="1" applyFont="1" applyFill="1" applyBorder="1" applyAlignment="1">
      <alignment/>
    </xf>
    <xf numFmtId="3" fontId="15" fillId="0" borderId="75" xfId="0" applyNumberFormat="1" applyFont="1" applyFill="1" applyBorder="1" applyAlignment="1">
      <alignment/>
    </xf>
    <xf numFmtId="0" fontId="18" fillId="0" borderId="16" xfId="0" applyFont="1" applyFill="1" applyBorder="1" applyAlignment="1">
      <alignment vertical="center" wrapText="1"/>
    </xf>
    <xf numFmtId="0" fontId="18" fillId="0" borderId="18" xfId="0" applyNumberFormat="1" applyFont="1" applyFill="1" applyBorder="1" applyAlignment="1">
      <alignment vertical="center" wrapText="1"/>
    </xf>
    <xf numFmtId="0" fontId="18" fillId="0" borderId="18" xfId="0" applyFont="1" applyFill="1" applyBorder="1" applyAlignment="1">
      <alignment vertical="center" wrapText="1"/>
    </xf>
    <xf numFmtId="3" fontId="18" fillId="0" borderId="63" xfId="0" applyNumberFormat="1" applyFont="1" applyFill="1" applyBorder="1" applyAlignment="1">
      <alignment/>
    </xf>
    <xf numFmtId="3" fontId="18" fillId="0" borderId="18" xfId="0" applyNumberFormat="1" applyFont="1" applyFill="1" applyBorder="1" applyAlignment="1">
      <alignment/>
    </xf>
    <xf numFmtId="3" fontId="75" fillId="39" borderId="41" xfId="0" applyNumberFormat="1" applyFont="1" applyFill="1" applyBorder="1" applyAlignment="1">
      <alignment/>
    </xf>
    <xf numFmtId="3" fontId="11" fillId="33" borderId="41" xfId="0" applyNumberFormat="1" applyFont="1" applyFill="1" applyBorder="1" applyAlignment="1">
      <alignment/>
    </xf>
    <xf numFmtId="3" fontId="15" fillId="0" borderId="53" xfId="0" applyNumberFormat="1" applyFont="1" applyFill="1" applyBorder="1" applyAlignment="1">
      <alignment/>
    </xf>
    <xf numFmtId="3" fontId="15" fillId="0" borderId="0" xfId="0" applyNumberFormat="1" applyFont="1" applyBorder="1" applyAlignment="1">
      <alignment/>
    </xf>
    <xf numFmtId="3" fontId="15" fillId="0" borderId="15" xfId="0" applyNumberFormat="1" applyFont="1" applyBorder="1" applyAlignment="1">
      <alignment/>
    </xf>
    <xf numFmtId="0" fontId="18" fillId="0" borderId="10" xfId="0" applyFont="1" applyFill="1" applyBorder="1" applyAlignment="1">
      <alignment horizontal="center"/>
    </xf>
    <xf numFmtId="0" fontId="18" fillId="0" borderId="10" xfId="0" applyFont="1" applyFill="1" applyBorder="1" applyAlignment="1">
      <alignment horizontal="left"/>
    </xf>
    <xf numFmtId="3" fontId="18" fillId="0" borderId="10" xfId="0" applyNumberFormat="1" applyFont="1" applyFill="1" applyBorder="1" applyAlignment="1">
      <alignment/>
    </xf>
    <xf numFmtId="3" fontId="18" fillId="0" borderId="13" xfId="0" applyNumberFormat="1" applyFont="1" applyFill="1" applyBorder="1" applyAlignment="1">
      <alignment/>
    </xf>
    <xf numFmtId="3" fontId="15" fillId="0" borderId="10" xfId="0" applyNumberFormat="1" applyFont="1" applyFill="1" applyBorder="1" applyAlignment="1">
      <alignment/>
    </xf>
    <xf numFmtId="3" fontId="15" fillId="0" borderId="34" xfId="0" applyNumberFormat="1" applyFont="1" applyFill="1" applyBorder="1" applyAlignment="1">
      <alignment/>
    </xf>
    <xf numFmtId="3" fontId="15" fillId="0" borderId="61" xfId="0" applyNumberFormat="1" applyFont="1" applyFill="1" applyBorder="1" applyAlignment="1">
      <alignment/>
    </xf>
    <xf numFmtId="3" fontId="11" fillId="33" borderId="61" xfId="0" applyNumberFormat="1" applyFont="1" applyFill="1" applyBorder="1" applyAlignment="1">
      <alignment vertical="center"/>
    </xf>
    <xf numFmtId="3" fontId="11" fillId="33" borderId="36" xfId="0" applyNumberFormat="1" applyFont="1" applyFill="1" applyBorder="1" applyAlignment="1">
      <alignment vertical="center"/>
    </xf>
    <xf numFmtId="3" fontId="15" fillId="0" borderId="76" xfId="0" applyNumberFormat="1" applyFont="1" applyBorder="1" applyAlignment="1">
      <alignment/>
    </xf>
    <xf numFmtId="3" fontId="15" fillId="0" borderId="54" xfId="0" applyNumberFormat="1" applyFont="1" applyFill="1" applyBorder="1" applyAlignment="1">
      <alignment/>
    </xf>
    <xf numFmtId="3" fontId="15" fillId="0" borderId="13" xfId="0" applyNumberFormat="1" applyFont="1" applyFill="1" applyBorder="1" applyAlignment="1">
      <alignment/>
    </xf>
    <xf numFmtId="3" fontId="12" fillId="33" borderId="57" xfId="0" applyNumberFormat="1" applyFont="1" applyFill="1" applyBorder="1" applyAlignment="1">
      <alignment horizontal="center" vertical="center" wrapText="1"/>
    </xf>
    <xf numFmtId="3" fontId="11" fillId="0" borderId="10" xfId="0" applyNumberFormat="1" applyFont="1" applyBorder="1" applyAlignment="1">
      <alignment/>
    </xf>
    <xf numFmtId="3" fontId="25" fillId="37" borderId="60" xfId="0" applyNumberFormat="1" applyFont="1" applyFill="1" applyBorder="1" applyAlignment="1">
      <alignment/>
    </xf>
    <xf numFmtId="3" fontId="15" fillId="0" borderId="60" xfId="0" applyNumberFormat="1" applyFont="1" applyFill="1" applyBorder="1" applyAlignment="1">
      <alignment/>
    </xf>
    <xf numFmtId="3" fontId="11" fillId="0" borderId="18" xfId="0" applyNumberFormat="1" applyFont="1" applyBorder="1" applyAlignment="1">
      <alignment/>
    </xf>
    <xf numFmtId="3" fontId="11" fillId="0" borderId="65" xfId="0" applyNumberFormat="1" applyFont="1" applyBorder="1" applyAlignment="1">
      <alignment/>
    </xf>
    <xf numFmtId="3" fontId="11" fillId="0" borderId="63" xfId="0" applyNumberFormat="1" applyFont="1" applyBorder="1" applyAlignment="1">
      <alignment/>
    </xf>
    <xf numFmtId="0" fontId="102" fillId="0" borderId="0" xfId="0" applyFont="1" applyAlignment="1">
      <alignment/>
    </xf>
    <xf numFmtId="0" fontId="96" fillId="0" borderId="0" xfId="0" applyFont="1" applyBorder="1" applyAlignment="1">
      <alignment vertical="center"/>
    </xf>
    <xf numFmtId="0" fontId="96" fillId="0" borderId="0" xfId="0" applyFont="1" applyBorder="1" applyAlignment="1" applyProtection="1">
      <alignment vertical="center"/>
      <protection/>
    </xf>
    <xf numFmtId="0" fontId="103" fillId="0" borderId="0" xfId="0" applyFont="1" applyBorder="1" applyAlignment="1" applyProtection="1">
      <alignment vertical="center"/>
      <protection/>
    </xf>
    <xf numFmtId="0" fontId="100" fillId="0" borderId="54" xfId="0" applyFont="1" applyBorder="1" applyAlignment="1">
      <alignment wrapText="1"/>
    </xf>
    <xf numFmtId="3" fontId="12" fillId="7" borderId="43" xfId="0" applyNumberFormat="1" applyFont="1" applyFill="1" applyBorder="1" applyAlignment="1">
      <alignment horizontal="center" vertical="center" wrapText="1"/>
    </xf>
    <xf numFmtId="3" fontId="12" fillId="7" borderId="11" xfId="0" applyNumberFormat="1" applyFont="1" applyFill="1" applyBorder="1" applyAlignment="1">
      <alignment horizontal="center" vertical="center" wrapText="1"/>
    </xf>
    <xf numFmtId="0" fontId="48" fillId="0" borderId="0" xfId="0" applyFont="1" applyBorder="1" applyAlignment="1">
      <alignment horizontal="center" vertical="center" wrapText="1"/>
    </xf>
    <xf numFmtId="0" fontId="44" fillId="0" borderId="0" xfId="0" applyFont="1" applyBorder="1" applyAlignment="1">
      <alignment vertical="center" wrapText="1"/>
    </xf>
    <xf numFmtId="0" fontId="44" fillId="0" borderId="0" xfId="0" applyFont="1" applyBorder="1" applyAlignment="1">
      <alignment horizontal="center" vertical="center" wrapText="1"/>
    </xf>
    <xf numFmtId="0" fontId="44" fillId="0" borderId="0" xfId="0" applyFont="1" applyBorder="1" applyAlignment="1">
      <alignment horizontal="right" vertical="center" wrapText="1"/>
    </xf>
    <xf numFmtId="3" fontId="9" fillId="0" borderId="0" xfId="56" applyNumberFormat="1" applyFont="1" applyBorder="1" applyAlignment="1">
      <alignment horizontal="center" vertical="center"/>
    </xf>
    <xf numFmtId="3" fontId="9" fillId="33" borderId="0" xfId="56" applyNumberFormat="1" applyFont="1" applyFill="1" applyBorder="1" applyAlignment="1">
      <alignment horizontal="center" vertical="center"/>
    </xf>
    <xf numFmtId="3" fontId="3" fillId="34" borderId="54" xfId="0" applyNumberFormat="1" applyFont="1" applyFill="1" applyBorder="1" applyAlignment="1">
      <alignment/>
    </xf>
    <xf numFmtId="3" fontId="44" fillId="0" borderId="18" xfId="0" applyNumberFormat="1" applyFont="1" applyBorder="1" applyAlignment="1">
      <alignment/>
    </xf>
    <xf numFmtId="3" fontId="44" fillId="0" borderId="65" xfId="0" applyNumberFormat="1" applyFont="1" applyBorder="1" applyAlignment="1">
      <alignment/>
    </xf>
    <xf numFmtId="3" fontId="44" fillId="0" borderId="26" xfId="0" applyNumberFormat="1" applyFont="1" applyBorder="1" applyAlignment="1">
      <alignment/>
    </xf>
    <xf numFmtId="0" fontId="3" fillId="0" borderId="0" xfId="0" applyFont="1" applyAlignment="1">
      <alignment horizontal="center" vertical="center" wrapText="1"/>
    </xf>
    <xf numFmtId="0" fontId="10" fillId="0" borderId="54" xfId="0" applyFont="1" applyBorder="1" applyAlignment="1">
      <alignment horizontal="center"/>
    </xf>
    <xf numFmtId="0" fontId="10" fillId="0" borderId="13" xfId="0" applyFont="1" applyBorder="1" applyAlignment="1">
      <alignment horizontal="center"/>
    </xf>
    <xf numFmtId="0" fontId="10" fillId="0" borderId="54" xfId="0" applyFont="1" applyBorder="1" applyAlignment="1">
      <alignment horizontal="center" wrapText="1"/>
    </xf>
    <xf numFmtId="0" fontId="10" fillId="0" borderId="60" xfId="0" applyFont="1" applyBorder="1" applyAlignment="1">
      <alignment horizontal="center" wrapText="1"/>
    </xf>
    <xf numFmtId="0" fontId="10" fillId="0" borderId="13" xfId="0" applyFont="1" applyBorder="1" applyAlignment="1">
      <alignment horizontal="center" wrapText="1"/>
    </xf>
    <xf numFmtId="0" fontId="12" fillId="0" borderId="54" xfId="0" applyFont="1" applyBorder="1" applyAlignment="1">
      <alignment vertical="center"/>
    </xf>
    <xf numFmtId="0" fontId="12" fillId="0" borderId="13" xfId="0" applyFont="1" applyBorder="1" applyAlignment="1">
      <alignment vertical="center"/>
    </xf>
    <xf numFmtId="0" fontId="12" fillId="0" borderId="11"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vertical="center" wrapText="1"/>
    </xf>
    <xf numFmtId="0" fontId="12" fillId="0" borderId="54" xfId="0" applyFont="1" applyBorder="1" applyAlignment="1">
      <alignment horizontal="left" vertical="center"/>
    </xf>
    <xf numFmtId="0" fontId="12" fillId="0" borderId="13" xfId="0" applyFont="1" applyBorder="1" applyAlignment="1">
      <alignment horizontal="left" vertical="center"/>
    </xf>
    <xf numFmtId="0" fontId="49" fillId="0" borderId="54" xfId="47" applyFont="1" applyBorder="1" applyAlignment="1" applyProtection="1">
      <alignment horizontal="center" wrapText="1"/>
      <protection/>
    </xf>
    <xf numFmtId="0" fontId="49" fillId="0" borderId="60" xfId="47" applyFont="1" applyBorder="1" applyAlignment="1" applyProtection="1">
      <alignment horizontal="center" wrapText="1"/>
      <protection/>
    </xf>
    <xf numFmtId="0" fontId="49" fillId="0" borderId="13" xfId="47" applyFont="1" applyBorder="1" applyAlignment="1" applyProtection="1">
      <alignment horizontal="center" wrapText="1"/>
      <protection/>
    </xf>
    <xf numFmtId="0" fontId="20" fillId="42" borderId="0" xfId="0" applyFont="1" applyFill="1" applyBorder="1" applyAlignment="1">
      <alignmen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182" fontId="12" fillId="0" borderId="46" xfId="56" applyNumberFormat="1" applyFont="1" applyBorder="1" applyAlignment="1" applyProtection="1">
      <alignment horizontal="right" vertical="center" wrapText="1"/>
      <protection/>
    </xf>
    <xf numFmtId="0" fontId="0" fillId="0" borderId="46" xfId="0" applyBorder="1" applyAlignment="1">
      <alignment horizontal="right" vertical="center" wrapText="1"/>
    </xf>
    <xf numFmtId="0" fontId="12" fillId="33" borderId="11"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50" xfId="0" applyBorder="1" applyAlignment="1">
      <alignment vertical="center" wrapText="1"/>
    </xf>
    <xf numFmtId="0" fontId="12" fillId="33" borderId="54" xfId="0" applyFont="1" applyFill="1" applyBorder="1" applyAlignment="1">
      <alignment horizontal="center" vertical="center" wrapText="1"/>
    </xf>
    <xf numFmtId="0" fontId="0" fillId="0" borderId="60" xfId="0" applyBorder="1" applyAlignment="1">
      <alignment horizontal="center" vertical="center" wrapText="1"/>
    </xf>
    <xf numFmtId="0" fontId="0" fillId="0" borderId="13" xfId="0" applyBorder="1" applyAlignment="1">
      <alignment horizontal="center" vertical="center" wrapText="1"/>
    </xf>
    <xf numFmtId="0" fontId="18" fillId="0" borderId="50" xfId="0" applyFont="1" applyBorder="1" applyAlignment="1">
      <alignment vertical="center" wrapText="1"/>
    </xf>
    <xf numFmtId="3" fontId="18" fillId="0" borderId="59" xfId="0" applyNumberFormat="1" applyFont="1" applyBorder="1" applyAlignment="1">
      <alignment vertical="center" wrapText="1"/>
    </xf>
    <xf numFmtId="3" fontId="18" fillId="0" borderId="68" xfId="0" applyNumberFormat="1" applyFont="1" applyBorder="1" applyAlignment="1">
      <alignment vertical="center" wrapText="1"/>
    </xf>
    <xf numFmtId="3" fontId="18" fillId="0" borderId="19" xfId="0" applyNumberFormat="1" applyFont="1" applyBorder="1" applyAlignment="1">
      <alignment vertical="center" wrapText="1"/>
    </xf>
    <xf numFmtId="3" fontId="20" fillId="0" borderId="73" xfId="0" applyNumberFormat="1" applyFont="1" applyBorder="1" applyAlignment="1">
      <alignment vertical="center" wrapText="1"/>
    </xf>
    <xf numFmtId="3" fontId="20" fillId="0" borderId="77" xfId="0" applyNumberFormat="1" applyFont="1" applyBorder="1" applyAlignment="1">
      <alignment vertical="center" wrapText="1"/>
    </xf>
    <xf numFmtId="3" fontId="20" fillId="0" borderId="20" xfId="0" applyNumberFormat="1" applyFont="1" applyBorder="1" applyAlignment="1">
      <alignment vertical="center" wrapText="1"/>
    </xf>
    <xf numFmtId="3" fontId="12" fillId="0" borderId="46" xfId="0" applyNumberFormat="1" applyFont="1" applyBorder="1" applyAlignment="1">
      <alignment horizontal="right" vertical="center" wrapText="1"/>
    </xf>
    <xf numFmtId="3" fontId="0" fillId="0" borderId="46" xfId="0" applyNumberFormat="1" applyBorder="1" applyAlignment="1">
      <alignment horizontal="right" vertical="center" wrapText="1"/>
    </xf>
    <xf numFmtId="0" fontId="12" fillId="0" borderId="34" xfId="0" applyFont="1" applyBorder="1" applyAlignment="1">
      <alignment vertical="center" wrapText="1"/>
    </xf>
    <xf numFmtId="0" fontId="12" fillId="0" borderId="76" xfId="0" applyFont="1" applyBorder="1" applyAlignment="1">
      <alignment vertical="center" wrapText="1"/>
    </xf>
    <xf numFmtId="3" fontId="18" fillId="0" borderId="54" xfId="0" applyNumberFormat="1" applyFont="1" applyBorder="1" applyAlignment="1">
      <alignment vertical="center" wrapText="1"/>
    </xf>
    <xf numFmtId="3" fontId="18" fillId="0" borderId="60" xfId="0" applyNumberFormat="1" applyFont="1" applyBorder="1" applyAlignment="1">
      <alignment vertical="center" wrapText="1"/>
    </xf>
    <xf numFmtId="3" fontId="18" fillId="0" borderId="13" xfId="0" applyNumberFormat="1" applyFont="1" applyBorder="1" applyAlignment="1">
      <alignment vertical="center" wrapText="1"/>
    </xf>
    <xf numFmtId="3" fontId="18" fillId="0" borderId="73" xfId="0" applyNumberFormat="1" applyFont="1" applyBorder="1" applyAlignment="1">
      <alignment vertical="center" wrapText="1"/>
    </xf>
    <xf numFmtId="3" fontId="18" fillId="0" borderId="77" xfId="0" applyNumberFormat="1" applyFont="1" applyBorder="1" applyAlignment="1">
      <alignment vertical="center" wrapText="1"/>
    </xf>
    <xf numFmtId="3" fontId="18" fillId="0" borderId="20" xfId="0" applyNumberFormat="1" applyFont="1" applyBorder="1" applyAlignment="1">
      <alignment vertical="center" wrapText="1"/>
    </xf>
    <xf numFmtId="3" fontId="18" fillId="0" borderId="73" xfId="0" applyNumberFormat="1" applyFont="1" applyBorder="1" applyAlignment="1">
      <alignment horizontal="left" vertical="center" wrapText="1"/>
    </xf>
    <xf numFmtId="3" fontId="18" fillId="0" borderId="77" xfId="0" applyNumberFormat="1" applyFont="1" applyBorder="1" applyAlignment="1">
      <alignment horizontal="left" vertical="center" wrapText="1"/>
    </xf>
    <xf numFmtId="3" fontId="18" fillId="0" borderId="20" xfId="0" applyNumberFormat="1" applyFont="1" applyBorder="1" applyAlignment="1">
      <alignment horizontal="left" vertical="center" wrapText="1"/>
    </xf>
    <xf numFmtId="0" fontId="12" fillId="0" borderId="34" xfId="0" applyFont="1" applyBorder="1" applyAlignment="1">
      <alignment horizontal="center" vertical="center" wrapText="1"/>
    </xf>
    <xf numFmtId="0" fontId="0" fillId="0" borderId="35" xfId="0" applyBorder="1" applyAlignment="1">
      <alignment horizontal="center" vertical="center" wrapText="1"/>
    </xf>
    <xf numFmtId="0" fontId="0" fillId="0" borderId="76" xfId="0" applyBorder="1" applyAlignment="1">
      <alignment horizontal="center" vertical="center" wrapText="1"/>
    </xf>
    <xf numFmtId="0" fontId="17" fillId="0" borderId="25" xfId="0" applyFont="1" applyBorder="1" applyAlignment="1">
      <alignment vertical="center" wrapText="1"/>
    </xf>
    <xf numFmtId="0" fontId="41" fillId="0" borderId="23" xfId="0" applyFont="1" applyBorder="1" applyAlignment="1">
      <alignment vertical="center" wrapText="1"/>
    </xf>
    <xf numFmtId="0" fontId="41" fillId="0" borderId="24" xfId="0" applyFont="1" applyBorder="1" applyAlignment="1">
      <alignment vertical="center" wrapText="1"/>
    </xf>
    <xf numFmtId="0" fontId="24" fillId="0" borderId="40" xfId="0" applyFont="1" applyBorder="1" applyAlignment="1">
      <alignment vertical="center" wrapText="1"/>
    </xf>
    <xf numFmtId="0" fontId="24" fillId="0" borderId="41" xfId="0" applyFont="1" applyBorder="1" applyAlignment="1">
      <alignment vertical="center" wrapText="1"/>
    </xf>
    <xf numFmtId="0" fontId="42" fillId="0" borderId="41" xfId="0" applyFont="1" applyBorder="1" applyAlignment="1">
      <alignment vertical="center" wrapText="1"/>
    </xf>
    <xf numFmtId="0" fontId="42" fillId="0" borderId="42" xfId="0" applyFont="1" applyBorder="1" applyAlignment="1">
      <alignment vertical="center" wrapText="1"/>
    </xf>
    <xf numFmtId="0" fontId="20" fillId="0" borderId="11"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50" xfId="0" applyFont="1" applyBorder="1" applyAlignment="1">
      <alignment horizontal="center" vertical="center" wrapText="1"/>
    </xf>
    <xf numFmtId="3" fontId="12" fillId="0" borderId="78" xfId="0" applyNumberFormat="1" applyFont="1" applyBorder="1" applyAlignment="1">
      <alignment horizontal="center" vertical="center" wrapText="1"/>
    </xf>
    <xf numFmtId="3" fontId="12" fillId="0" borderId="47" xfId="0" applyNumberFormat="1" applyFont="1" applyBorder="1" applyAlignment="1">
      <alignment horizontal="center" vertical="center" wrapText="1"/>
    </xf>
    <xf numFmtId="0" fontId="12" fillId="0" borderId="57" xfId="0" applyFont="1" applyBorder="1" applyAlignment="1">
      <alignment horizontal="center" vertical="center" wrapText="1"/>
    </xf>
    <xf numFmtId="0" fontId="12" fillId="0" borderId="22" xfId="0" applyFont="1" applyBorder="1" applyAlignment="1">
      <alignment horizontal="center" vertical="center" wrapText="1"/>
    </xf>
    <xf numFmtId="3" fontId="12" fillId="0" borderId="57" xfId="0" applyNumberFormat="1" applyFont="1" applyBorder="1" applyAlignment="1">
      <alignment horizontal="center" vertical="center" wrapText="1"/>
    </xf>
    <xf numFmtId="3" fontId="12" fillId="0" borderId="46" xfId="0" applyNumberFormat="1" applyFont="1" applyBorder="1" applyAlignment="1">
      <alignment horizontal="center" vertical="center" wrapText="1"/>
    </xf>
    <xf numFmtId="3" fontId="12" fillId="0" borderId="22"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63" xfId="0" applyFont="1" applyBorder="1" applyAlignment="1">
      <alignment horizontal="center" vertical="center" wrapText="1"/>
    </xf>
    <xf numFmtId="3" fontId="12" fillId="0" borderId="59" xfId="0" applyNumberFormat="1" applyFont="1" applyBorder="1" applyAlignment="1">
      <alignment horizontal="center" vertical="center" wrapText="1"/>
    </xf>
    <xf numFmtId="3" fontId="12" fillId="0" borderId="69" xfId="0" applyNumberFormat="1" applyFont="1" applyBorder="1" applyAlignment="1">
      <alignment horizontal="center" vertical="center" wrapText="1"/>
    </xf>
    <xf numFmtId="0" fontId="24" fillId="0" borderId="54"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34" xfId="0" applyFont="1" applyBorder="1" applyAlignment="1">
      <alignment vertical="center" wrapText="1"/>
    </xf>
    <xf numFmtId="0" fontId="24" fillId="0" borderId="35" xfId="0" applyFont="1" applyBorder="1" applyAlignment="1">
      <alignment vertical="center" wrapText="1"/>
    </xf>
    <xf numFmtId="0" fontId="42" fillId="0" borderId="35" xfId="0" applyFont="1" applyBorder="1" applyAlignment="1">
      <alignment vertical="center" wrapText="1"/>
    </xf>
    <xf numFmtId="0" fontId="42" fillId="0" borderId="76" xfId="0" applyFont="1" applyBorder="1" applyAlignment="1">
      <alignment vertical="center" wrapText="1"/>
    </xf>
    <xf numFmtId="0" fontId="17" fillId="0" borderId="54" xfId="0" applyFont="1" applyBorder="1" applyAlignment="1">
      <alignment horizontal="center" vertical="center" wrapText="1"/>
    </xf>
    <xf numFmtId="0" fontId="17" fillId="0" borderId="54" xfId="0" applyFont="1" applyBorder="1" applyAlignment="1">
      <alignment vertical="center" wrapText="1"/>
    </xf>
    <xf numFmtId="0" fontId="17" fillId="0" borderId="60" xfId="0" applyFont="1" applyBorder="1" applyAlignment="1">
      <alignment vertical="center" wrapText="1"/>
    </xf>
    <xf numFmtId="0" fontId="17" fillId="0" borderId="13" xfId="0" applyFont="1" applyBorder="1" applyAlignment="1">
      <alignment vertical="center" wrapText="1"/>
    </xf>
    <xf numFmtId="0" fontId="17" fillId="0" borderId="13" xfId="0" applyFont="1" applyBorder="1" applyAlignment="1">
      <alignment horizontal="center" vertical="center" wrapText="1"/>
    </xf>
    <xf numFmtId="0" fontId="20" fillId="0" borderId="54" xfId="0" applyFont="1" applyBorder="1" applyAlignment="1">
      <alignment horizontal="center" vertical="center" wrapText="1"/>
    </xf>
    <xf numFmtId="0" fontId="20" fillId="0" borderId="13" xfId="0" applyFont="1" applyBorder="1" applyAlignment="1">
      <alignment horizontal="center" vertical="center" wrapText="1"/>
    </xf>
    <xf numFmtId="49" fontId="12" fillId="0" borderId="0" xfId="0" applyNumberFormat="1" applyFont="1" applyBorder="1" applyAlignment="1">
      <alignment vertical="center" wrapText="1"/>
    </xf>
    <xf numFmtId="49" fontId="18" fillId="0" borderId="0" xfId="0" applyNumberFormat="1" applyFont="1" applyAlignment="1">
      <alignment vertical="center" wrapText="1"/>
    </xf>
    <xf numFmtId="49" fontId="12" fillId="0" borderId="54" xfId="56" applyNumberFormat="1" applyFont="1" applyBorder="1" applyAlignment="1" applyProtection="1">
      <alignment horizontal="center" vertical="center" wrapText="1"/>
      <protection/>
    </xf>
    <xf numFmtId="49" fontId="12" fillId="0" borderId="60" xfId="56" applyNumberFormat="1" applyFont="1" applyBorder="1" applyAlignment="1" applyProtection="1">
      <alignment horizontal="center" vertical="center" wrapText="1"/>
      <protection/>
    </xf>
    <xf numFmtId="49" fontId="12" fillId="0" borderId="13" xfId="56" applyNumberFormat="1" applyFont="1" applyBorder="1" applyAlignment="1" applyProtection="1">
      <alignment horizontal="center" vertical="center" wrapText="1"/>
      <protection/>
    </xf>
    <xf numFmtId="3" fontId="9" fillId="0" borderId="11" xfId="56" applyNumberFormat="1" applyFont="1" applyBorder="1" applyAlignment="1">
      <alignment horizontal="center" vertical="center"/>
    </xf>
    <xf numFmtId="3" fontId="9" fillId="0" borderId="16" xfId="56" applyNumberFormat="1" applyFont="1" applyBorder="1" applyAlignment="1">
      <alignment horizontal="center" vertical="center"/>
    </xf>
    <xf numFmtId="3" fontId="9" fillId="33" borderId="11" xfId="56" applyNumberFormat="1" applyFont="1" applyFill="1" applyBorder="1" applyAlignment="1">
      <alignment horizontal="center" vertical="center"/>
    </xf>
    <xf numFmtId="3" fontId="9" fillId="33" borderId="16" xfId="56" applyNumberFormat="1" applyFont="1" applyFill="1" applyBorder="1" applyAlignment="1">
      <alignment horizontal="center" vertical="center"/>
    </xf>
    <xf numFmtId="3" fontId="9" fillId="36" borderId="11" xfId="56" applyNumberFormat="1" applyFont="1" applyFill="1" applyBorder="1" applyAlignment="1">
      <alignment horizontal="right" vertical="center" wrapText="1"/>
    </xf>
    <xf numFmtId="0" fontId="44" fillId="0" borderId="16" xfId="0" applyFont="1" applyBorder="1" applyAlignment="1">
      <alignment horizontal="right" vertical="center" wrapText="1"/>
    </xf>
    <xf numFmtId="3" fontId="9" fillId="0" borderId="11" xfId="56" applyNumberFormat="1" applyFont="1" applyBorder="1" applyAlignment="1">
      <alignment horizontal="right" vertical="center" wrapText="1"/>
    </xf>
    <xf numFmtId="0" fontId="20" fillId="37" borderId="54" xfId="0" applyFont="1" applyFill="1" applyBorder="1" applyAlignment="1">
      <alignment vertical="center" wrapText="1"/>
    </xf>
    <xf numFmtId="0" fontId="18" fillId="37" borderId="60" xfId="0" applyFont="1" applyFill="1" applyBorder="1" applyAlignment="1">
      <alignment vertical="center" wrapText="1"/>
    </xf>
    <xf numFmtId="0" fontId="18" fillId="37" borderId="13" xfId="0" applyFont="1" applyFill="1" applyBorder="1" applyAlignment="1">
      <alignment vertical="center" wrapText="1"/>
    </xf>
    <xf numFmtId="49" fontId="12" fillId="0" borderId="11" xfId="56" applyNumberFormat="1" applyFont="1" applyBorder="1" applyAlignment="1">
      <alignment horizontal="center" vertical="center" wrapText="1"/>
    </xf>
    <xf numFmtId="49" fontId="18" fillId="0" borderId="50" xfId="0" applyNumberFormat="1" applyFont="1" applyBorder="1" applyAlignment="1">
      <alignment vertical="center" wrapText="1"/>
    </xf>
    <xf numFmtId="0" fontId="46" fillId="0" borderId="11" xfId="0" applyFont="1" applyBorder="1" applyAlignment="1">
      <alignment horizontal="center" vertical="center" wrapText="1"/>
    </xf>
    <xf numFmtId="0" fontId="48" fillId="0" borderId="16" xfId="0" applyFont="1" applyBorder="1" applyAlignment="1">
      <alignment horizontal="center" vertical="center" wrapText="1"/>
    </xf>
    <xf numFmtId="0" fontId="9" fillId="0" borderId="11" xfId="0" applyFont="1" applyBorder="1" applyAlignment="1">
      <alignment vertical="center" wrapText="1"/>
    </xf>
    <xf numFmtId="0" fontId="44" fillId="0" borderId="16" xfId="0" applyFont="1" applyBorder="1" applyAlignment="1">
      <alignment vertical="center" wrapText="1"/>
    </xf>
    <xf numFmtId="0" fontId="9" fillId="0" borderId="11" xfId="0" applyFont="1" applyBorder="1" applyAlignment="1">
      <alignment horizontal="center" vertical="center" wrapText="1"/>
    </xf>
    <xf numFmtId="0" fontId="44" fillId="0" borderId="16" xfId="0" applyFont="1" applyBorder="1" applyAlignment="1">
      <alignment horizontal="center" vertical="center" wrapText="1"/>
    </xf>
    <xf numFmtId="49" fontId="12" fillId="36" borderId="11" xfId="56" applyNumberFormat="1" applyFont="1" applyFill="1" applyBorder="1" applyAlignment="1" applyProtection="1">
      <alignment horizontal="center" vertical="center" wrapText="1"/>
      <protection/>
    </xf>
    <xf numFmtId="49" fontId="18" fillId="0" borderId="50" xfId="0" applyNumberFormat="1" applyFont="1" applyBorder="1" applyAlignment="1">
      <alignment horizontal="center" vertical="center" wrapText="1"/>
    </xf>
    <xf numFmtId="0" fontId="47" fillId="35" borderId="54" xfId="0" applyFont="1" applyFill="1" applyBorder="1" applyAlignment="1">
      <alignment vertical="center" wrapText="1"/>
    </xf>
    <xf numFmtId="0" fontId="9" fillId="35" borderId="60" xfId="0" applyFont="1" applyFill="1" applyBorder="1" applyAlignment="1">
      <alignment vertical="center" wrapText="1"/>
    </xf>
    <xf numFmtId="0" fontId="9" fillId="35" borderId="13" xfId="0" applyFont="1" applyFill="1" applyBorder="1" applyAlignment="1">
      <alignment vertical="center" wrapText="1"/>
    </xf>
    <xf numFmtId="0" fontId="3" fillId="34" borderId="54" xfId="0" applyFont="1" applyFill="1" applyBorder="1" applyAlignment="1">
      <alignment vertical="center" wrapText="1"/>
    </xf>
    <xf numFmtId="0" fontId="9" fillId="34" borderId="60" xfId="0" applyFont="1" applyFill="1" applyBorder="1" applyAlignment="1">
      <alignment vertical="center" wrapText="1"/>
    </xf>
    <xf numFmtId="0" fontId="9" fillId="34" borderId="13" xfId="0" applyFont="1" applyFill="1" applyBorder="1" applyAlignment="1">
      <alignment vertical="center" wrapText="1"/>
    </xf>
    <xf numFmtId="49" fontId="12" fillId="0" borderId="10" xfId="0" applyNumberFormat="1" applyFont="1" applyBorder="1" applyAlignment="1" applyProtection="1">
      <alignment horizontal="center" vertical="center" wrapText="1"/>
      <protection/>
    </xf>
    <xf numFmtId="49" fontId="12" fillId="0" borderId="11" xfId="56" applyNumberFormat="1" applyFont="1" applyBorder="1" applyAlignment="1">
      <alignment horizontal="center" vertical="center"/>
    </xf>
    <xf numFmtId="49" fontId="18" fillId="0" borderId="50" xfId="0" applyNumberFormat="1" applyFont="1" applyBorder="1" applyAlignment="1">
      <alignment vertical="center"/>
    </xf>
    <xf numFmtId="49" fontId="12" fillId="0" borderId="10" xfId="0" applyNumberFormat="1" applyFont="1" applyBorder="1" applyAlignment="1" applyProtection="1">
      <alignment horizontal="center" vertical="center"/>
      <protection/>
    </xf>
    <xf numFmtId="49" fontId="12" fillId="33" borderId="11" xfId="56" applyNumberFormat="1" applyFont="1" applyFill="1" applyBorder="1" applyAlignment="1">
      <alignment horizontal="center" vertical="center" wrapText="1"/>
    </xf>
    <xf numFmtId="49" fontId="18" fillId="0" borderId="49" xfId="0" applyNumberFormat="1" applyFont="1" applyBorder="1" applyAlignment="1">
      <alignment horizontal="center" vertical="center" wrapText="1"/>
    </xf>
    <xf numFmtId="0" fontId="18" fillId="0" borderId="0" xfId="0" applyFont="1" applyAlignment="1">
      <alignment horizontal="center" vertical="center" wrapText="1"/>
    </xf>
    <xf numFmtId="0" fontId="0" fillId="0" borderId="46" xfId="0" applyFont="1" applyBorder="1" applyAlignment="1">
      <alignment horizontal="right" vertical="center" wrapText="1"/>
    </xf>
    <xf numFmtId="49" fontId="12" fillId="0" borderId="13" xfId="0" applyNumberFormat="1" applyFont="1" applyBorder="1" applyAlignment="1" applyProtection="1">
      <alignment horizontal="center" vertical="center"/>
      <protection/>
    </xf>
    <xf numFmtId="0" fontId="54" fillId="0" borderId="11" xfId="0" applyFont="1" applyBorder="1" applyAlignment="1">
      <alignment horizontal="center" vertical="center" wrapText="1"/>
    </xf>
    <xf numFmtId="0" fontId="54" fillId="0" borderId="49" xfId="0" applyFont="1" applyBorder="1" applyAlignment="1">
      <alignment horizontal="center" vertical="center" wrapText="1"/>
    </xf>
    <xf numFmtId="0" fontId="54" fillId="0" borderId="50" xfId="0" applyFont="1" applyBorder="1" applyAlignment="1">
      <alignment horizontal="center" vertical="center" wrapText="1"/>
    </xf>
    <xf numFmtId="0" fontId="54" fillId="0" borderId="55" xfId="0" applyFont="1" applyBorder="1" applyAlignment="1">
      <alignment vertical="center" wrapText="1"/>
    </xf>
    <xf numFmtId="0" fontId="54" fillId="0" borderId="21" xfId="0" applyFont="1" applyBorder="1" applyAlignment="1">
      <alignment vertical="center" wrapText="1"/>
    </xf>
    <xf numFmtId="0" fontId="54" fillId="0" borderId="14" xfId="0" applyFont="1" applyBorder="1" applyAlignment="1">
      <alignment vertical="center" wrapText="1"/>
    </xf>
    <xf numFmtId="0" fontId="54" fillId="0" borderId="15" xfId="0" applyFont="1" applyBorder="1" applyAlignment="1">
      <alignment vertical="center" wrapText="1"/>
    </xf>
    <xf numFmtId="0" fontId="54" fillId="0" borderId="57" xfId="0" applyFont="1" applyBorder="1" applyAlignment="1">
      <alignment vertical="center" wrapText="1"/>
    </xf>
    <xf numFmtId="0" fontId="54" fillId="0" borderId="22" xfId="0" applyFont="1" applyBorder="1" applyAlignment="1">
      <alignment vertical="center" wrapText="1"/>
    </xf>
    <xf numFmtId="49" fontId="53" fillId="33" borderId="54" xfId="0" applyNumberFormat="1" applyFont="1" applyFill="1" applyBorder="1" applyAlignment="1">
      <alignment horizontal="center" vertical="center"/>
    </xf>
    <xf numFmtId="49" fontId="53" fillId="33" borderId="60" xfId="0" applyNumberFormat="1" applyFont="1" applyFill="1" applyBorder="1" applyAlignment="1">
      <alignment horizontal="center" vertical="center"/>
    </xf>
    <xf numFmtId="49" fontId="53" fillId="33" borderId="13" xfId="0" applyNumberFormat="1" applyFont="1" applyFill="1" applyBorder="1" applyAlignment="1">
      <alignment horizontal="center" vertical="center"/>
    </xf>
    <xf numFmtId="0" fontId="53" fillId="0" borderId="11" xfId="0" applyFont="1" applyBorder="1" applyAlignment="1">
      <alignment vertical="center" wrapText="1"/>
    </xf>
    <xf numFmtId="0" fontId="53" fillId="0" borderId="49" xfId="0" applyFont="1" applyBorder="1" applyAlignment="1">
      <alignment vertical="center" wrapText="1"/>
    </xf>
    <xf numFmtId="0" fontId="53" fillId="0" borderId="50" xfId="0" applyFont="1" applyBorder="1" applyAlignment="1">
      <alignment vertical="center" wrapText="1"/>
    </xf>
    <xf numFmtId="0" fontId="53" fillId="0" borderId="55" xfId="0" applyFont="1" applyBorder="1" applyAlignment="1">
      <alignment vertical="center" wrapText="1"/>
    </xf>
    <xf numFmtId="0" fontId="53" fillId="0" borderId="14" xfId="0" applyFont="1" applyBorder="1" applyAlignment="1">
      <alignment vertical="center" wrapText="1"/>
    </xf>
    <xf numFmtId="0" fontId="53" fillId="0" borderId="57" xfId="0" applyFont="1" applyBorder="1" applyAlignment="1">
      <alignment vertical="center" wrapText="1"/>
    </xf>
    <xf numFmtId="0" fontId="53" fillId="33" borderId="54" xfId="0" applyFont="1" applyFill="1" applyBorder="1" applyAlignment="1">
      <alignment horizontal="center" vertical="center" wrapText="1"/>
    </xf>
    <xf numFmtId="0" fontId="53" fillId="33" borderId="60" xfId="0"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53" fillId="33" borderId="11" xfId="0" applyNumberFormat="1" applyFont="1" applyFill="1" applyBorder="1" applyAlignment="1">
      <alignment horizontal="center" vertical="center" wrapText="1"/>
    </xf>
    <xf numFmtId="0" fontId="53" fillId="33" borderId="49" xfId="0" applyNumberFormat="1" applyFont="1" applyFill="1" applyBorder="1" applyAlignment="1">
      <alignment horizontal="center" vertical="center" wrapText="1"/>
    </xf>
    <xf numFmtId="0" fontId="53" fillId="33" borderId="50" xfId="0" applyNumberFormat="1" applyFont="1" applyFill="1" applyBorder="1" applyAlignment="1">
      <alignment horizontal="center" vertical="center" wrapText="1"/>
    </xf>
    <xf numFmtId="0" fontId="53" fillId="33" borderId="55" xfId="0" applyNumberFormat="1" applyFont="1" applyFill="1" applyBorder="1" applyAlignment="1">
      <alignment horizontal="center" vertical="center" wrapText="1"/>
    </xf>
    <xf numFmtId="0" fontId="53" fillId="33" borderId="21" xfId="0" applyNumberFormat="1" applyFont="1" applyFill="1" applyBorder="1" applyAlignment="1">
      <alignment horizontal="center" vertical="center" wrapText="1"/>
    </xf>
    <xf numFmtId="0" fontId="53" fillId="33" borderId="14" xfId="0" applyNumberFormat="1" applyFont="1" applyFill="1" applyBorder="1" applyAlignment="1">
      <alignment horizontal="center" vertical="center" wrapText="1"/>
    </xf>
    <xf numFmtId="0" fontId="53" fillId="33" borderId="15" xfId="0" applyNumberFormat="1" applyFont="1" applyFill="1" applyBorder="1" applyAlignment="1">
      <alignment horizontal="center" vertical="center" wrapText="1"/>
    </xf>
    <xf numFmtId="0" fontId="53" fillId="33" borderId="57" xfId="0" applyNumberFormat="1" applyFont="1" applyFill="1" applyBorder="1" applyAlignment="1">
      <alignment horizontal="center" vertical="center" wrapText="1"/>
    </xf>
    <xf numFmtId="0" fontId="53" fillId="33" borderId="22" xfId="0" applyNumberFormat="1" applyFont="1" applyFill="1" applyBorder="1" applyAlignment="1">
      <alignment horizontal="center" vertical="center" wrapText="1"/>
    </xf>
    <xf numFmtId="3" fontId="53" fillId="33" borderId="11" xfId="0" applyNumberFormat="1" applyFont="1" applyFill="1" applyBorder="1" applyAlignment="1">
      <alignment horizontal="center" vertical="center" wrapText="1"/>
    </xf>
    <xf numFmtId="3" fontId="53" fillId="33" borderId="49" xfId="0" applyNumberFormat="1" applyFont="1" applyFill="1" applyBorder="1" applyAlignment="1">
      <alignment horizontal="center" vertical="center" wrapText="1"/>
    </xf>
    <xf numFmtId="3" fontId="53" fillId="33" borderId="54" xfId="0" applyNumberFormat="1" applyFont="1" applyFill="1" applyBorder="1" applyAlignment="1">
      <alignment horizontal="center" vertical="center" wrapText="1"/>
    </xf>
    <xf numFmtId="3" fontId="53" fillId="33" borderId="60" xfId="0" applyNumberFormat="1" applyFont="1" applyFill="1" applyBorder="1" applyAlignment="1">
      <alignment horizontal="center" vertical="center" wrapText="1"/>
    </xf>
    <xf numFmtId="3" fontId="53" fillId="33" borderId="13" xfId="0" applyNumberFormat="1" applyFont="1" applyFill="1" applyBorder="1" applyAlignment="1">
      <alignment horizontal="center" vertical="center" wrapText="1"/>
    </xf>
    <xf numFmtId="0" fontId="34" fillId="34" borderId="14" xfId="0" applyFont="1" applyFill="1" applyBorder="1" applyAlignment="1">
      <alignment horizontal="center" vertical="center" wrapText="1"/>
    </xf>
    <xf numFmtId="0" fontId="34" fillId="34" borderId="0" xfId="0" applyFont="1" applyFill="1" applyBorder="1" applyAlignment="1">
      <alignment horizontal="center" vertical="center" wrapText="1"/>
    </xf>
    <xf numFmtId="0" fontId="34" fillId="34" borderId="15" xfId="0" applyFont="1" applyFill="1" applyBorder="1" applyAlignment="1">
      <alignment horizontal="center" vertical="center" wrapText="1"/>
    </xf>
    <xf numFmtId="0" fontId="35" fillId="33" borderId="49" xfId="0" applyNumberFormat="1" applyFont="1" applyFill="1" applyBorder="1" applyAlignment="1">
      <alignment horizontal="center" vertical="center" wrapText="1"/>
    </xf>
    <xf numFmtId="0" fontId="32" fillId="33" borderId="49" xfId="0" applyFont="1" applyFill="1" applyBorder="1" applyAlignment="1">
      <alignment horizontal="center" vertical="center" wrapText="1"/>
    </xf>
    <xf numFmtId="0" fontId="32" fillId="33" borderId="50" xfId="0" applyFont="1" applyFill="1" applyBorder="1" applyAlignment="1">
      <alignment horizontal="center" vertical="center" wrapText="1"/>
    </xf>
    <xf numFmtId="3" fontId="35" fillId="33" borderId="49" xfId="0" applyNumberFormat="1" applyFont="1" applyFill="1" applyBorder="1" applyAlignment="1">
      <alignment horizontal="center" vertical="center" wrapText="1"/>
    </xf>
    <xf numFmtId="0" fontId="37" fillId="0" borderId="14" xfId="0" applyFont="1" applyBorder="1" applyAlignment="1">
      <alignment horizontal="center" vertical="center" wrapText="1"/>
    </xf>
    <xf numFmtId="0" fontId="0" fillId="0" borderId="14" xfId="0" applyBorder="1" applyAlignment="1">
      <alignment horizontal="center" vertical="center" wrapText="1"/>
    </xf>
    <xf numFmtId="0" fontId="35" fillId="33" borderId="14" xfId="0" applyNumberFormat="1" applyFont="1" applyFill="1" applyBorder="1" applyAlignment="1">
      <alignment horizontal="center" vertical="center" wrapText="1"/>
    </xf>
    <xf numFmtId="0" fontId="0" fillId="0" borderId="15" xfId="0" applyBorder="1" applyAlignment="1">
      <alignment vertical="center" wrapText="1"/>
    </xf>
    <xf numFmtId="0" fontId="0" fillId="0" borderId="14" xfId="0" applyBorder="1" applyAlignment="1">
      <alignment vertical="center" wrapText="1"/>
    </xf>
    <xf numFmtId="0" fontId="38" fillId="0" borderId="0" xfId="0" applyFont="1" applyBorder="1" applyAlignment="1">
      <alignment horizontal="center" vertical="center" wrapText="1"/>
    </xf>
    <xf numFmtId="0" fontId="31" fillId="33" borderId="54" xfId="0" applyFont="1" applyFill="1" applyBorder="1" applyAlignment="1">
      <alignment horizontal="center" vertical="center" wrapText="1"/>
    </xf>
    <xf numFmtId="0" fontId="31" fillId="33" borderId="60" xfId="0" applyFont="1" applyFill="1" applyBorder="1" applyAlignment="1">
      <alignment horizontal="center" vertical="center" wrapText="1"/>
    </xf>
    <xf numFmtId="0" fontId="31" fillId="33" borderId="13" xfId="0" applyFont="1" applyFill="1" applyBorder="1" applyAlignment="1">
      <alignment horizontal="center" vertical="center" wrapText="1"/>
    </xf>
    <xf numFmtId="3" fontId="35" fillId="33" borderId="54" xfId="0" applyNumberFormat="1" applyFont="1" applyFill="1" applyBorder="1" applyAlignment="1">
      <alignment horizontal="center" vertical="center" wrapText="1"/>
    </xf>
    <xf numFmtId="3" fontId="35" fillId="33" borderId="60" xfId="0" applyNumberFormat="1" applyFont="1" applyFill="1" applyBorder="1" applyAlignment="1">
      <alignment horizontal="center" vertical="center" wrapText="1"/>
    </xf>
    <xf numFmtId="3" fontId="35" fillId="33" borderId="13" xfId="0" applyNumberFormat="1" applyFont="1" applyFill="1" applyBorder="1" applyAlignment="1">
      <alignment horizontal="center" vertical="center" wrapText="1"/>
    </xf>
    <xf numFmtId="49" fontId="35" fillId="33" borderId="59" xfId="0" applyNumberFormat="1" applyFont="1" applyFill="1" applyBorder="1" applyAlignment="1">
      <alignment horizontal="center" vertical="center"/>
    </xf>
    <xf numFmtId="49" fontId="35" fillId="33" borderId="68" xfId="0" applyNumberFormat="1" applyFont="1" applyFill="1" applyBorder="1" applyAlignment="1">
      <alignment horizontal="center" vertical="center"/>
    </xf>
    <xf numFmtId="49" fontId="35" fillId="33" borderId="19" xfId="0" applyNumberFormat="1" applyFont="1" applyFill="1" applyBorder="1" applyAlignment="1">
      <alignment horizontal="center" vertical="center"/>
    </xf>
    <xf numFmtId="0" fontId="36" fillId="0" borderId="26" xfId="0" applyFont="1" applyBorder="1" applyAlignment="1">
      <alignment horizontal="center" vertical="center" wrapText="1"/>
    </xf>
    <xf numFmtId="3" fontId="12" fillId="36" borderId="14" xfId="0" applyNumberFormat="1" applyFont="1" applyFill="1" applyBorder="1" applyAlignment="1">
      <alignment horizontal="center" vertical="center" wrapText="1"/>
    </xf>
    <xf numFmtId="3" fontId="12" fillId="36" borderId="0" xfId="0" applyNumberFormat="1" applyFont="1" applyFill="1" applyBorder="1" applyAlignment="1">
      <alignment horizontal="center" vertical="center" wrapText="1"/>
    </xf>
    <xf numFmtId="0" fontId="0" fillId="0" borderId="57" xfId="0" applyBorder="1" applyAlignment="1">
      <alignment horizontal="center" vertical="center" wrapText="1"/>
    </xf>
    <xf numFmtId="0" fontId="0" fillId="0" borderId="46" xfId="0" applyBorder="1" applyAlignment="1">
      <alignment horizontal="center" vertical="center" wrapText="1"/>
    </xf>
    <xf numFmtId="3" fontId="12" fillId="36" borderId="15" xfId="0" applyNumberFormat="1" applyFont="1" applyFill="1" applyBorder="1" applyAlignment="1">
      <alignment horizontal="center" vertical="center" wrapText="1"/>
    </xf>
    <xf numFmtId="0" fontId="0" fillId="0" borderId="22" xfId="0" applyBorder="1" applyAlignment="1">
      <alignment horizontal="center" vertical="center" wrapText="1"/>
    </xf>
    <xf numFmtId="3" fontId="12" fillId="36" borderId="49" xfId="0" applyNumberFormat="1" applyFont="1" applyFill="1" applyBorder="1" applyAlignment="1">
      <alignment horizontal="center" vertical="center" wrapText="1"/>
    </xf>
    <xf numFmtId="0" fontId="11" fillId="0" borderId="49" xfId="0" applyFont="1" applyBorder="1" applyAlignment="1">
      <alignment/>
    </xf>
    <xf numFmtId="0" fontId="11" fillId="0" borderId="50" xfId="0" applyFont="1" applyBorder="1" applyAlignment="1">
      <alignment/>
    </xf>
    <xf numFmtId="0" fontId="10" fillId="34" borderId="54" xfId="0" applyFont="1" applyFill="1" applyBorder="1" applyAlignment="1">
      <alignment horizontal="center" wrapText="1"/>
    </xf>
    <xf numFmtId="0" fontId="10" fillId="34" borderId="60" xfId="0" applyFont="1" applyFill="1" applyBorder="1" applyAlignment="1">
      <alignment horizontal="center" wrapText="1"/>
    </xf>
    <xf numFmtId="0" fontId="10" fillId="34" borderId="13" xfId="0" applyFont="1" applyFill="1" applyBorder="1" applyAlignment="1">
      <alignment horizontal="center" wrapText="1"/>
    </xf>
    <xf numFmtId="0" fontId="44" fillId="0" borderId="46" xfId="0" applyFont="1" applyBorder="1" applyAlignment="1">
      <alignment vertical="center" wrapText="1"/>
    </xf>
    <xf numFmtId="0" fontId="44" fillId="0" borderId="22" xfId="0" applyFont="1" applyBorder="1" applyAlignment="1">
      <alignment vertical="center" wrapText="1"/>
    </xf>
    <xf numFmtId="3" fontId="44" fillId="0" borderId="54" xfId="0" applyNumberFormat="1" applyFont="1" applyBorder="1" applyAlignment="1">
      <alignment vertical="center" wrapText="1"/>
    </xf>
    <xf numFmtId="3" fontId="44" fillId="0" borderId="13" xfId="0" applyNumberFormat="1" applyFont="1" applyBorder="1" applyAlignment="1">
      <alignment vertical="center" wrapText="1"/>
    </xf>
    <xf numFmtId="0" fontId="14" fillId="0" borderId="0" xfId="0" applyFont="1" applyAlignment="1">
      <alignment horizontal="center" vertical="center" wrapText="1"/>
    </xf>
    <xf numFmtId="0" fontId="10" fillId="36" borderId="54" xfId="0" applyFont="1" applyFill="1" applyBorder="1" applyAlignment="1">
      <alignment horizontal="center" vertical="center" wrapText="1"/>
    </xf>
    <xf numFmtId="0" fontId="10" fillId="36" borderId="60" xfId="0" applyFont="1" applyFill="1" applyBorder="1" applyAlignment="1">
      <alignment horizontal="center" vertical="center" wrapText="1"/>
    </xf>
    <xf numFmtId="3" fontId="12" fillId="36" borderId="54" xfId="0" applyNumberFormat="1" applyFont="1" applyFill="1" applyBorder="1" applyAlignment="1">
      <alignment horizontal="center" vertical="center" wrapText="1"/>
    </xf>
    <xf numFmtId="3" fontId="12" fillId="36" borderId="60" xfId="0" applyNumberFormat="1" applyFont="1" applyFill="1" applyBorder="1" applyAlignment="1">
      <alignment horizontal="center" vertical="center" wrapText="1"/>
    </xf>
    <xf numFmtId="49" fontId="12" fillId="36" borderId="54" xfId="0" applyNumberFormat="1" applyFont="1" applyFill="1" applyBorder="1" applyAlignment="1">
      <alignment horizontal="center"/>
    </xf>
    <xf numFmtId="49" fontId="12" fillId="36" borderId="60" xfId="0" applyNumberFormat="1" applyFont="1" applyFill="1" applyBorder="1" applyAlignment="1">
      <alignment horizontal="center"/>
    </xf>
    <xf numFmtId="49" fontId="12" fillId="36" borderId="13" xfId="0" applyNumberFormat="1" applyFont="1" applyFill="1" applyBorder="1" applyAlignment="1">
      <alignment horizontal="center"/>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2" fillId="36" borderId="14" xfId="0" applyNumberFormat="1" applyFont="1" applyFill="1" applyBorder="1" applyAlignment="1">
      <alignment horizontal="center" vertical="center" wrapText="1"/>
    </xf>
    <xf numFmtId="0" fontId="12" fillId="36" borderId="15" xfId="0" applyNumberFormat="1" applyFont="1" applyFill="1" applyBorder="1" applyAlignment="1">
      <alignment horizontal="center" vertical="center" wrapText="1"/>
    </xf>
    <xf numFmtId="0" fontId="17" fillId="0" borderId="54" xfId="0" applyFont="1" applyFill="1" applyBorder="1" applyAlignment="1">
      <alignment horizontal="center"/>
    </xf>
    <xf numFmtId="0" fontId="17" fillId="0" borderId="60" xfId="0" applyFont="1" applyFill="1" applyBorder="1" applyAlignment="1">
      <alignment horizontal="center"/>
    </xf>
    <xf numFmtId="0" fontId="17" fillId="0" borderId="13" xfId="0" applyFont="1" applyFill="1" applyBorder="1" applyAlignment="1">
      <alignment horizontal="center"/>
    </xf>
    <xf numFmtId="49" fontId="12" fillId="33" borderId="11" xfId="0" applyNumberFormat="1"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22" xfId="0" applyFont="1" applyFill="1" applyBorder="1" applyAlignment="1">
      <alignment horizontal="center" vertical="center" wrapText="1"/>
    </xf>
    <xf numFmtId="49" fontId="12" fillId="33" borderId="54" xfId="0" applyNumberFormat="1" applyFont="1" applyFill="1" applyBorder="1" applyAlignment="1">
      <alignment horizontal="center" vertical="center" wrapText="1"/>
    </xf>
    <xf numFmtId="49" fontId="12" fillId="33" borderId="60" xfId="0" applyNumberFormat="1" applyFont="1" applyFill="1" applyBorder="1" applyAlignment="1">
      <alignment horizontal="center" vertical="center" wrapText="1"/>
    </xf>
    <xf numFmtId="49" fontId="12" fillId="33" borderId="13" xfId="0" applyNumberFormat="1" applyFont="1" applyFill="1" applyBorder="1" applyAlignment="1">
      <alignment horizontal="center" vertical="center" wrapText="1"/>
    </xf>
    <xf numFmtId="0" fontId="19" fillId="34" borderId="54" xfId="0" applyFont="1" applyFill="1" applyBorder="1" applyAlignment="1">
      <alignment horizontal="center" wrapText="1"/>
    </xf>
    <xf numFmtId="0" fontId="19" fillId="34" borderId="60" xfId="0" applyFont="1" applyFill="1" applyBorder="1" applyAlignment="1">
      <alignment horizontal="center" wrapText="1"/>
    </xf>
    <xf numFmtId="0" fontId="19" fillId="34" borderId="13" xfId="0" applyFont="1" applyFill="1" applyBorder="1" applyAlignment="1">
      <alignment horizontal="center" wrapText="1"/>
    </xf>
    <xf numFmtId="0" fontId="16" fillId="36" borderId="54" xfId="0" applyFont="1" applyFill="1" applyBorder="1" applyAlignment="1">
      <alignment horizontal="center"/>
    </xf>
    <xf numFmtId="0" fontId="11" fillId="0" borderId="60" xfId="0" applyFont="1" applyBorder="1" applyAlignment="1">
      <alignment/>
    </xf>
    <xf numFmtId="0" fontId="11" fillId="0" borderId="13" xfId="0" applyFont="1" applyBorder="1" applyAlignment="1">
      <alignment/>
    </xf>
    <xf numFmtId="0" fontId="0" fillId="0" borderId="60" xfId="0" applyBorder="1" applyAlignment="1">
      <alignment/>
    </xf>
    <xf numFmtId="0" fontId="0" fillId="0" borderId="13" xfId="0" applyBorder="1" applyAlignment="1">
      <alignment/>
    </xf>
    <xf numFmtId="0" fontId="0" fillId="33" borderId="56"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57" xfId="0" applyFill="1" applyBorder="1" applyAlignment="1">
      <alignment horizontal="center" vertical="center" wrapText="1"/>
    </xf>
    <xf numFmtId="0" fontId="0" fillId="33" borderId="46" xfId="0" applyFill="1" applyBorder="1" applyAlignment="1">
      <alignment horizontal="center" vertical="center" wrapText="1"/>
    </xf>
    <xf numFmtId="0" fontId="0" fillId="33" borderId="22" xfId="0" applyFill="1" applyBorder="1" applyAlignment="1">
      <alignment horizontal="center" vertical="center" wrapText="1"/>
    </xf>
    <xf numFmtId="0" fontId="0" fillId="0" borderId="54" xfId="0" applyFont="1" applyBorder="1" applyAlignment="1">
      <alignment horizontal="center"/>
    </xf>
    <xf numFmtId="0" fontId="0" fillId="0" borderId="60" xfId="0" applyFont="1" applyBorder="1" applyAlignment="1">
      <alignment horizontal="center"/>
    </xf>
    <xf numFmtId="0" fontId="0" fillId="0" borderId="13" xfId="0" applyFont="1" applyBorder="1" applyAlignment="1">
      <alignment horizontal="center"/>
    </xf>
    <xf numFmtId="49" fontId="11" fillId="0" borderId="65" xfId="0" applyNumberFormat="1" applyFont="1" applyBorder="1" applyAlignment="1">
      <alignment horizontal="center" wrapText="1"/>
    </xf>
    <xf numFmtId="49" fontId="11" fillId="0" borderId="64" xfId="0" applyNumberFormat="1" applyFont="1" applyBorder="1" applyAlignment="1">
      <alignment horizontal="center" wrapText="1"/>
    </xf>
    <xf numFmtId="49" fontId="11" fillId="0" borderId="63" xfId="0" applyNumberFormat="1" applyFont="1" applyBorder="1" applyAlignment="1">
      <alignment horizontal="center" wrapText="1"/>
    </xf>
    <xf numFmtId="0" fontId="10" fillId="0" borderId="34" xfId="0" applyFont="1" applyBorder="1" applyAlignment="1">
      <alignment wrapText="1"/>
    </xf>
    <xf numFmtId="0" fontId="10" fillId="0" borderId="35" xfId="0" applyFont="1" applyBorder="1" applyAlignment="1">
      <alignment wrapText="1"/>
    </xf>
    <xf numFmtId="0" fontId="10" fillId="0" borderId="76" xfId="0" applyFont="1" applyBorder="1" applyAlignment="1">
      <alignment wrapText="1"/>
    </xf>
    <xf numFmtId="49" fontId="97" fillId="0" borderId="37" xfId="0" applyNumberFormat="1" applyFont="1" applyBorder="1" applyAlignment="1">
      <alignment wrapText="1"/>
    </xf>
    <xf numFmtId="0" fontId="104" fillId="0" borderId="38" xfId="0" applyFont="1" applyBorder="1" applyAlignment="1">
      <alignment wrapText="1"/>
    </xf>
    <xf numFmtId="0" fontId="104" fillId="0" borderId="39" xfId="0" applyFont="1" applyBorder="1" applyAlignment="1">
      <alignment wrapText="1"/>
    </xf>
    <xf numFmtId="49" fontId="11" fillId="0" borderId="73" xfId="0" applyNumberFormat="1" applyFont="1" applyBorder="1" applyAlignment="1">
      <alignment horizontal="center" wrapText="1"/>
    </xf>
    <xf numFmtId="49" fontId="11" fillId="0" borderId="77" xfId="0" applyNumberFormat="1" applyFont="1" applyBorder="1" applyAlignment="1">
      <alignment horizontal="center" wrapText="1"/>
    </xf>
    <xf numFmtId="49" fontId="11" fillId="0" borderId="20" xfId="0" applyNumberFormat="1" applyFont="1" applyBorder="1" applyAlignment="1">
      <alignment horizontal="center" wrapText="1"/>
    </xf>
    <xf numFmtId="49" fontId="97" fillId="0" borderId="28" xfId="0" applyNumberFormat="1" applyFont="1" applyBorder="1" applyAlignment="1">
      <alignment wrapText="1"/>
    </xf>
    <xf numFmtId="0" fontId="104" fillId="0" borderId="26" xfId="0" applyFont="1" applyBorder="1" applyAlignment="1">
      <alignment wrapText="1"/>
    </xf>
    <xf numFmtId="0" fontId="104" fillId="0" borderId="27" xfId="0" applyFont="1" applyBorder="1" applyAlignment="1">
      <alignment wrapText="1"/>
    </xf>
    <xf numFmtId="0" fontId="10" fillId="33" borderId="11" xfId="0" applyFont="1" applyFill="1" applyBorder="1" applyAlignment="1">
      <alignment horizontal="center" vertical="center" wrapText="1"/>
    </xf>
    <xf numFmtId="0" fontId="15" fillId="0" borderId="50" xfId="0" applyFont="1" applyBorder="1" applyAlignment="1">
      <alignment vertical="center" wrapText="1"/>
    </xf>
    <xf numFmtId="0" fontId="44" fillId="0" borderId="0" xfId="0" applyFont="1" applyAlignment="1">
      <alignment horizontal="center" vertical="center" wrapText="1"/>
    </xf>
    <xf numFmtId="182" fontId="3" fillId="0" borderId="46" xfId="56" applyNumberFormat="1" applyFont="1" applyBorder="1" applyAlignment="1" applyProtection="1">
      <alignment horizontal="right" vertical="center" wrapText="1"/>
      <protection/>
    </xf>
    <xf numFmtId="0" fontId="44" fillId="0" borderId="46" xfId="0" applyFont="1" applyBorder="1" applyAlignment="1">
      <alignment horizontal="right" vertical="center" wrapText="1"/>
    </xf>
    <xf numFmtId="0" fontId="11" fillId="0" borderId="50" xfId="0" applyFont="1" applyBorder="1" applyAlignment="1">
      <alignment horizontal="center" vertical="center" wrapText="1"/>
    </xf>
    <xf numFmtId="0" fontId="11" fillId="0" borderId="50" xfId="0" applyFont="1" applyBorder="1" applyAlignment="1">
      <alignment vertical="center" wrapText="1"/>
    </xf>
    <xf numFmtId="0" fontId="10" fillId="33" borderId="54" xfId="0" applyFont="1" applyFill="1" applyBorder="1" applyAlignment="1">
      <alignment horizontal="center" vertical="center" wrapText="1"/>
    </xf>
    <xf numFmtId="0" fontId="11" fillId="0" borderId="60" xfId="0" applyFont="1" applyBorder="1" applyAlignment="1">
      <alignment horizontal="center" vertical="center" wrapText="1"/>
    </xf>
    <xf numFmtId="0" fontId="11" fillId="0" borderId="13" xfId="0" applyFont="1" applyBorder="1" applyAlignment="1">
      <alignment horizontal="center" vertical="center" wrapText="1"/>
    </xf>
    <xf numFmtId="0" fontId="20" fillId="0" borderId="0" xfId="0" applyFont="1" applyBorder="1" applyAlignment="1">
      <alignment horizontal="center" vertical="center" wrapText="1"/>
    </xf>
    <xf numFmtId="0" fontId="1" fillId="0" borderId="0" xfId="0" applyFont="1" applyFill="1" applyAlignment="1">
      <alignment vertical="center" wrapText="1"/>
    </xf>
    <xf numFmtId="0" fontId="0" fillId="0" borderId="0" xfId="0" applyAlignment="1">
      <alignment vertical="center" wrapText="1"/>
    </xf>
    <xf numFmtId="0" fontId="1" fillId="0" borderId="0" xfId="0" applyFont="1" applyAlignment="1">
      <alignment vertical="center" wrapText="1"/>
    </xf>
    <xf numFmtId="0" fontId="14"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49" xfId="0" applyFont="1" applyBorder="1" applyAlignment="1">
      <alignment vertical="center" wrapText="1"/>
    </xf>
    <xf numFmtId="0" fontId="2" fillId="0" borderId="50" xfId="0" applyFont="1" applyBorder="1" applyAlignment="1">
      <alignment vertical="center" wrapText="1"/>
    </xf>
    <xf numFmtId="0" fontId="1" fillId="0" borderId="5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3" fontId="12" fillId="7" borderId="54" xfId="0" applyNumberFormat="1" applyFont="1" applyFill="1" applyBorder="1" applyAlignment="1">
      <alignment horizontal="center" vertical="center" wrapText="1"/>
    </xf>
    <xf numFmtId="3" fontId="12" fillId="7" borderId="60" xfId="0" applyNumberFormat="1" applyFont="1" applyFill="1" applyBorder="1" applyAlignment="1">
      <alignment horizontal="center" vertical="center" wrapText="1"/>
    </xf>
    <xf numFmtId="3" fontId="12" fillId="7" borderId="13" xfId="0" applyNumberFormat="1" applyFont="1" applyFill="1" applyBorder="1" applyAlignment="1">
      <alignment horizontal="center" vertical="center" wrapText="1"/>
    </xf>
    <xf numFmtId="3" fontId="12" fillId="7" borderId="11" xfId="0" applyNumberFormat="1" applyFont="1" applyFill="1" applyBorder="1" applyAlignment="1">
      <alignment horizontal="center" vertical="center" wrapText="1"/>
    </xf>
    <xf numFmtId="3" fontId="12" fillId="7" borderId="50" xfId="0" applyNumberFormat="1" applyFont="1" applyFill="1" applyBorder="1" applyAlignment="1">
      <alignment horizontal="center" vertical="center" wrapText="1"/>
    </xf>
    <xf numFmtId="3" fontId="12" fillId="7" borderId="59" xfId="0" applyNumberFormat="1" applyFont="1" applyFill="1" applyBorder="1" applyAlignment="1">
      <alignment horizontal="center" vertical="center" wrapText="1"/>
    </xf>
    <xf numFmtId="3" fontId="12" fillId="7" borderId="19" xfId="0" applyNumberFormat="1" applyFont="1" applyFill="1" applyBorder="1" applyAlignment="1">
      <alignment horizontal="center" vertical="center" wrapText="1"/>
    </xf>
    <xf numFmtId="3" fontId="12" fillId="33" borderId="11" xfId="0" applyNumberFormat="1" applyFont="1" applyFill="1" applyBorder="1" applyAlignment="1">
      <alignment horizontal="center" vertical="center" wrapText="1"/>
    </xf>
    <xf numFmtId="3" fontId="12" fillId="33" borderId="50" xfId="0" applyNumberFormat="1" applyFont="1" applyFill="1" applyBorder="1" applyAlignment="1">
      <alignment horizontal="center" vertical="center" wrapText="1"/>
    </xf>
    <xf numFmtId="3" fontId="12" fillId="33" borderId="59" xfId="0" applyNumberFormat="1" applyFont="1" applyFill="1" applyBorder="1" applyAlignment="1">
      <alignment horizontal="center" vertical="center" wrapText="1"/>
    </xf>
    <xf numFmtId="3" fontId="12" fillId="33" borderId="19" xfId="0" applyNumberFormat="1"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32" xfId="0" applyFont="1" applyFill="1" applyBorder="1" applyAlignment="1">
      <alignment horizontal="center" vertical="center" wrapText="1"/>
    </xf>
    <xf numFmtId="3" fontId="12" fillId="33" borderId="12" xfId="0" applyNumberFormat="1" applyFont="1" applyFill="1" applyBorder="1" applyAlignment="1">
      <alignment horizontal="center" vertical="center" wrapText="1"/>
    </xf>
    <xf numFmtId="3" fontId="12" fillId="33" borderId="43" xfId="0" applyNumberFormat="1" applyFont="1" applyFill="1" applyBorder="1" applyAlignment="1">
      <alignment horizontal="center" vertical="center" wrapText="1"/>
    </xf>
    <xf numFmtId="0" fontId="12" fillId="33" borderId="26" xfId="0" applyFont="1" applyFill="1" applyBorder="1" applyAlignment="1">
      <alignment horizontal="center" vertical="center" wrapText="1"/>
    </xf>
    <xf numFmtId="3" fontId="12" fillId="33" borderId="34" xfId="0" applyNumberFormat="1" applyFont="1" applyFill="1" applyBorder="1" applyAlignment="1">
      <alignment horizontal="center" vertical="center" wrapText="1"/>
    </xf>
    <xf numFmtId="3" fontId="12" fillId="33" borderId="36" xfId="0" applyNumberFormat="1" applyFont="1" applyFill="1" applyBorder="1" applyAlignment="1">
      <alignment horizontal="center" vertical="center" wrapText="1"/>
    </xf>
    <xf numFmtId="3" fontId="12" fillId="33" borderId="35" xfId="0" applyNumberFormat="1" applyFont="1" applyFill="1" applyBorder="1" applyAlignment="1">
      <alignment horizontal="center" vertical="center" wrapText="1"/>
    </xf>
    <xf numFmtId="3" fontId="12" fillId="33" borderId="76" xfId="0" applyNumberFormat="1" applyFont="1" applyFill="1" applyBorder="1" applyAlignment="1">
      <alignment horizontal="center" vertical="center" wrapText="1"/>
    </xf>
    <xf numFmtId="3" fontId="12" fillId="33" borderId="54" xfId="0" applyNumberFormat="1" applyFont="1" applyFill="1" applyBorder="1" applyAlignment="1">
      <alignment horizontal="center" vertical="center" wrapText="1"/>
    </xf>
    <xf numFmtId="3" fontId="12" fillId="33" borderId="60" xfId="0" applyNumberFormat="1" applyFont="1" applyFill="1" applyBorder="1" applyAlignment="1">
      <alignment horizontal="center" vertical="center" wrapText="1"/>
    </xf>
    <xf numFmtId="3" fontId="12" fillId="33" borderId="13" xfId="0" applyNumberFormat="1" applyFont="1" applyFill="1" applyBorder="1" applyAlignment="1">
      <alignment horizontal="center" vertical="center" wrapText="1"/>
    </xf>
    <xf numFmtId="3" fontId="12" fillId="33" borderId="16" xfId="0" applyNumberFormat="1" applyFont="1" applyFill="1" applyBorder="1" applyAlignment="1">
      <alignment horizontal="center" vertical="center" wrapText="1"/>
    </xf>
    <xf numFmtId="0" fontId="96" fillId="33" borderId="26" xfId="0" applyFont="1" applyFill="1" applyBorder="1" applyAlignment="1">
      <alignment horizontal="center" vertical="center" wrapText="1"/>
    </xf>
    <xf numFmtId="0" fontId="3" fillId="0" borderId="43" xfId="0" applyFont="1" applyBorder="1" applyAlignment="1">
      <alignment horizontal="center" vertical="center" wrapText="1"/>
    </xf>
    <xf numFmtId="0" fontId="3" fillId="0" borderId="50" xfId="0" applyFont="1" applyBorder="1" applyAlignment="1">
      <alignment horizontal="center" vertical="center" wrapText="1"/>
    </xf>
    <xf numFmtId="0" fontId="105" fillId="0" borderId="49" xfId="0" applyFont="1" applyBorder="1" applyAlignment="1">
      <alignment vertical="center" wrapText="1"/>
    </xf>
    <xf numFmtId="0" fontId="105" fillId="0" borderId="50" xfId="0" applyFont="1" applyBorder="1" applyAlignment="1">
      <alignment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6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PROENIN</a:t>
          </a:r>
        </a:p>
      </xdr:txBody>
    </xdr:sp>
    <xdr:clientData/>
  </xdr:twoCellAnchor>
  <xdr:twoCellAnchor>
    <xdr:from>
      <xdr:col>6</xdr:col>
      <xdr:colOff>0</xdr:colOff>
      <xdr:row>0</xdr:row>
      <xdr:rowOff>0</xdr:rowOff>
    </xdr:from>
    <xdr:to>
      <xdr:col>6</xdr:col>
      <xdr:colOff>0</xdr:colOff>
      <xdr:row>0</xdr:row>
      <xdr:rowOff>0</xdr:rowOff>
    </xdr:to>
    <xdr:sp>
      <xdr:nvSpPr>
        <xdr:cNvPr id="6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1"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2"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3"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4"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5"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6"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7"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8"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1"/>
        <xdr:cNvSpPr txBox="1">
          <a:spLocks noChangeArrowheads="1"/>
        </xdr:cNvSpPr>
      </xdr:nvSpPr>
      <xdr:spPr>
        <a:xfrm>
          <a:off x="23526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 name="Text 3"/>
        <xdr:cNvSpPr txBox="1">
          <a:spLocks noChangeArrowheads="1"/>
        </xdr:cNvSpPr>
      </xdr:nvSpPr>
      <xdr:spPr>
        <a:xfrm>
          <a:off x="66675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 name="Text 4"/>
        <xdr:cNvSpPr txBox="1">
          <a:spLocks noChangeArrowheads="1"/>
        </xdr:cNvSpPr>
      </xdr:nvSpPr>
      <xdr:spPr>
        <a:xfrm>
          <a:off x="9867900" y="0"/>
          <a:ext cx="7810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 name="Text 5"/>
        <xdr:cNvSpPr txBox="1">
          <a:spLocks noChangeArrowheads="1"/>
        </xdr:cNvSpPr>
      </xdr:nvSpPr>
      <xdr:spPr>
        <a:xfrm>
          <a:off x="66675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 name="Text 6"/>
        <xdr:cNvSpPr txBox="1">
          <a:spLocks noChangeArrowheads="1"/>
        </xdr:cNvSpPr>
      </xdr:nvSpPr>
      <xdr:spPr>
        <a:xfrm>
          <a:off x="66675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 name="Text 1"/>
        <xdr:cNvSpPr txBox="1">
          <a:spLocks noChangeArrowheads="1"/>
        </xdr:cNvSpPr>
      </xdr:nvSpPr>
      <xdr:spPr>
        <a:xfrm>
          <a:off x="23526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7" name="Text 3"/>
        <xdr:cNvSpPr txBox="1">
          <a:spLocks noChangeArrowheads="1"/>
        </xdr:cNvSpPr>
      </xdr:nvSpPr>
      <xdr:spPr>
        <a:xfrm>
          <a:off x="66675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8" name="Text 4"/>
        <xdr:cNvSpPr txBox="1">
          <a:spLocks noChangeArrowheads="1"/>
        </xdr:cNvSpPr>
      </xdr:nvSpPr>
      <xdr:spPr>
        <a:xfrm>
          <a:off x="9867900" y="0"/>
          <a:ext cx="7810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9" name="Text 5"/>
        <xdr:cNvSpPr txBox="1">
          <a:spLocks noChangeArrowheads="1"/>
        </xdr:cNvSpPr>
      </xdr:nvSpPr>
      <xdr:spPr>
        <a:xfrm>
          <a:off x="66675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0" name="Text 6"/>
        <xdr:cNvSpPr txBox="1">
          <a:spLocks noChangeArrowheads="1"/>
        </xdr:cNvSpPr>
      </xdr:nvSpPr>
      <xdr:spPr>
        <a:xfrm>
          <a:off x="66675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1" name="Text 1"/>
        <xdr:cNvSpPr txBox="1">
          <a:spLocks noChangeArrowheads="1"/>
        </xdr:cNvSpPr>
      </xdr:nvSpPr>
      <xdr:spPr>
        <a:xfrm>
          <a:off x="23526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2" name="Text 3"/>
        <xdr:cNvSpPr txBox="1">
          <a:spLocks noChangeArrowheads="1"/>
        </xdr:cNvSpPr>
      </xdr:nvSpPr>
      <xdr:spPr>
        <a:xfrm>
          <a:off x="66675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3" name="Text 4"/>
        <xdr:cNvSpPr txBox="1">
          <a:spLocks noChangeArrowheads="1"/>
        </xdr:cNvSpPr>
      </xdr:nvSpPr>
      <xdr:spPr>
        <a:xfrm>
          <a:off x="9867900" y="0"/>
          <a:ext cx="7810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4" name="Text 5"/>
        <xdr:cNvSpPr txBox="1">
          <a:spLocks noChangeArrowheads="1"/>
        </xdr:cNvSpPr>
      </xdr:nvSpPr>
      <xdr:spPr>
        <a:xfrm>
          <a:off x="66675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5" name="Text 6"/>
        <xdr:cNvSpPr txBox="1">
          <a:spLocks noChangeArrowheads="1"/>
        </xdr:cNvSpPr>
      </xdr:nvSpPr>
      <xdr:spPr>
        <a:xfrm>
          <a:off x="66675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6" name="Text 1"/>
        <xdr:cNvSpPr txBox="1">
          <a:spLocks noChangeArrowheads="1"/>
        </xdr:cNvSpPr>
      </xdr:nvSpPr>
      <xdr:spPr>
        <a:xfrm>
          <a:off x="23526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7" name="Text 3"/>
        <xdr:cNvSpPr txBox="1">
          <a:spLocks noChangeArrowheads="1"/>
        </xdr:cNvSpPr>
      </xdr:nvSpPr>
      <xdr:spPr>
        <a:xfrm>
          <a:off x="66675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8" name="Text 4"/>
        <xdr:cNvSpPr txBox="1">
          <a:spLocks noChangeArrowheads="1"/>
        </xdr:cNvSpPr>
      </xdr:nvSpPr>
      <xdr:spPr>
        <a:xfrm>
          <a:off x="9867900" y="0"/>
          <a:ext cx="7810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9" name="Text 5"/>
        <xdr:cNvSpPr txBox="1">
          <a:spLocks noChangeArrowheads="1"/>
        </xdr:cNvSpPr>
      </xdr:nvSpPr>
      <xdr:spPr>
        <a:xfrm>
          <a:off x="66675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0" name="Text 6"/>
        <xdr:cNvSpPr txBox="1">
          <a:spLocks noChangeArrowheads="1"/>
        </xdr:cNvSpPr>
      </xdr:nvSpPr>
      <xdr:spPr>
        <a:xfrm>
          <a:off x="66675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1" name="Text 1"/>
        <xdr:cNvSpPr txBox="1">
          <a:spLocks noChangeArrowheads="1"/>
        </xdr:cNvSpPr>
      </xdr:nvSpPr>
      <xdr:spPr>
        <a:xfrm>
          <a:off x="23526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2" name="Text 3"/>
        <xdr:cNvSpPr txBox="1">
          <a:spLocks noChangeArrowheads="1"/>
        </xdr:cNvSpPr>
      </xdr:nvSpPr>
      <xdr:spPr>
        <a:xfrm>
          <a:off x="66675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3" name="Text 4"/>
        <xdr:cNvSpPr txBox="1">
          <a:spLocks noChangeArrowheads="1"/>
        </xdr:cNvSpPr>
      </xdr:nvSpPr>
      <xdr:spPr>
        <a:xfrm>
          <a:off x="9867900" y="0"/>
          <a:ext cx="7810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4" name="Text 5"/>
        <xdr:cNvSpPr txBox="1">
          <a:spLocks noChangeArrowheads="1"/>
        </xdr:cNvSpPr>
      </xdr:nvSpPr>
      <xdr:spPr>
        <a:xfrm>
          <a:off x="66675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5" name="Text 6"/>
        <xdr:cNvSpPr txBox="1">
          <a:spLocks noChangeArrowheads="1"/>
        </xdr:cNvSpPr>
      </xdr:nvSpPr>
      <xdr:spPr>
        <a:xfrm>
          <a:off x="66675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6" name="Text 1"/>
        <xdr:cNvSpPr txBox="1">
          <a:spLocks noChangeArrowheads="1"/>
        </xdr:cNvSpPr>
      </xdr:nvSpPr>
      <xdr:spPr>
        <a:xfrm>
          <a:off x="23526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7" name="Text 3"/>
        <xdr:cNvSpPr txBox="1">
          <a:spLocks noChangeArrowheads="1"/>
        </xdr:cNvSpPr>
      </xdr:nvSpPr>
      <xdr:spPr>
        <a:xfrm>
          <a:off x="66675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8" name="Text 4"/>
        <xdr:cNvSpPr txBox="1">
          <a:spLocks noChangeArrowheads="1"/>
        </xdr:cNvSpPr>
      </xdr:nvSpPr>
      <xdr:spPr>
        <a:xfrm>
          <a:off x="9867900" y="0"/>
          <a:ext cx="7810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9" name="Text 5"/>
        <xdr:cNvSpPr txBox="1">
          <a:spLocks noChangeArrowheads="1"/>
        </xdr:cNvSpPr>
      </xdr:nvSpPr>
      <xdr:spPr>
        <a:xfrm>
          <a:off x="66675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0" name="Text 6"/>
        <xdr:cNvSpPr txBox="1">
          <a:spLocks noChangeArrowheads="1"/>
        </xdr:cNvSpPr>
      </xdr:nvSpPr>
      <xdr:spPr>
        <a:xfrm>
          <a:off x="66675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1" name="Text 1"/>
        <xdr:cNvSpPr txBox="1">
          <a:spLocks noChangeArrowheads="1"/>
        </xdr:cNvSpPr>
      </xdr:nvSpPr>
      <xdr:spPr>
        <a:xfrm>
          <a:off x="23526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2" name="Text 3"/>
        <xdr:cNvSpPr txBox="1">
          <a:spLocks noChangeArrowheads="1"/>
        </xdr:cNvSpPr>
      </xdr:nvSpPr>
      <xdr:spPr>
        <a:xfrm>
          <a:off x="66675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3" name="Text 4"/>
        <xdr:cNvSpPr txBox="1">
          <a:spLocks noChangeArrowheads="1"/>
        </xdr:cNvSpPr>
      </xdr:nvSpPr>
      <xdr:spPr>
        <a:xfrm>
          <a:off x="9867900" y="0"/>
          <a:ext cx="7810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4" name="Text 5"/>
        <xdr:cNvSpPr txBox="1">
          <a:spLocks noChangeArrowheads="1"/>
        </xdr:cNvSpPr>
      </xdr:nvSpPr>
      <xdr:spPr>
        <a:xfrm>
          <a:off x="66675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5" name="Text 6"/>
        <xdr:cNvSpPr txBox="1">
          <a:spLocks noChangeArrowheads="1"/>
        </xdr:cNvSpPr>
      </xdr:nvSpPr>
      <xdr:spPr>
        <a:xfrm>
          <a:off x="66675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6" name="Text 1"/>
        <xdr:cNvSpPr txBox="1">
          <a:spLocks noChangeArrowheads="1"/>
        </xdr:cNvSpPr>
      </xdr:nvSpPr>
      <xdr:spPr>
        <a:xfrm>
          <a:off x="23526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7" name="Text 3"/>
        <xdr:cNvSpPr txBox="1">
          <a:spLocks noChangeArrowheads="1"/>
        </xdr:cNvSpPr>
      </xdr:nvSpPr>
      <xdr:spPr>
        <a:xfrm>
          <a:off x="66675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8" name="Text 4"/>
        <xdr:cNvSpPr txBox="1">
          <a:spLocks noChangeArrowheads="1"/>
        </xdr:cNvSpPr>
      </xdr:nvSpPr>
      <xdr:spPr>
        <a:xfrm>
          <a:off x="9867900" y="0"/>
          <a:ext cx="7810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9" name="Text 5"/>
        <xdr:cNvSpPr txBox="1">
          <a:spLocks noChangeArrowheads="1"/>
        </xdr:cNvSpPr>
      </xdr:nvSpPr>
      <xdr:spPr>
        <a:xfrm>
          <a:off x="66675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0" name="Text 6"/>
        <xdr:cNvSpPr txBox="1">
          <a:spLocks noChangeArrowheads="1"/>
        </xdr:cNvSpPr>
      </xdr:nvSpPr>
      <xdr:spPr>
        <a:xfrm>
          <a:off x="666750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stg.yildiz.edu.tr/login/sys/admin/announcement/img/2010-2012%20YILI%20YATIRIM%20TEKL&#304;FLER&#304;N&#304;N%20&#304;K&#304;S%20PROGRAMINA%20G&#304;R&#304;&#350;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KİS Çevre Tek.Arş.Merk. (BAP)"/>
      <sheetName val="İKİS Öğr.Üyesi Yetiştirme (BAP)"/>
      <sheetName val="İKİS Dis.Bil.Tek.Gel.Mer. (BAP)"/>
      <sheetName val="İKİS Rekt.Bil.Arş.Prj. (BAP)"/>
      <sheetName val="İKİS Etüd Prj. (YAPI İŞL)"/>
      <sheetName val="İKİS Derslik-Merk.Brm (YAPI İŞ)"/>
      <sheetName val="İKİS Altyapı (YAPI İŞL)"/>
      <sheetName val="İKİS Büyük Onarım (YAPI İŞL)"/>
      <sheetName val="İKİS Açk.Kap.Spor Tes(YAPI İŞL)"/>
      <sheetName val="İKİS Makine-Teçh. (İMİDB.-SKS.)"/>
      <sheetName val="İKİS Bilgi Tekn. (İMİDB.-SKS.)"/>
      <sheetName val="İKİS Yayın Alımı (KÜTÜPH.)"/>
      <sheetName val="İKİS Taşıt Alımı"/>
      <sheetName val="İKİS Muht.İşl. (İda. SKS. Küt.)"/>
      <sheetName val="İKİS YATIRIM TEKLİF TABLOSU KUR"/>
      <sheetName val="Sayfa1"/>
    </sheetNames>
    <definedNames>
      <definedName name="Düğme7_Tıklat"/>
    </definedNames>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116"/>
  <sheetViews>
    <sheetView tabSelected="1" zoomScale="85" zoomScaleNormal="85" zoomScalePageLayoutView="0" workbookViewId="0" topLeftCell="A107">
      <selection activeCell="B138" sqref="B138"/>
    </sheetView>
  </sheetViews>
  <sheetFormatPr defaultColWidth="9.140625" defaultRowHeight="12.75"/>
  <cols>
    <col min="1" max="1" width="5.28125" style="41" customWidth="1"/>
    <col min="2" max="2" width="42.421875" style="41" customWidth="1"/>
    <col min="3" max="3" width="33.28125" style="41" customWidth="1"/>
    <col min="4" max="4" width="66.140625" style="41" customWidth="1"/>
    <col min="5" max="5" width="11.28125" style="41" hidden="1" customWidth="1"/>
    <col min="6" max="7" width="9.140625" style="41" customWidth="1"/>
    <col min="8" max="16384" width="9.140625" style="41" customWidth="1"/>
  </cols>
  <sheetData>
    <row r="1" spans="1:4" s="40" customFormat="1" ht="18.75" customHeight="1">
      <c r="A1" s="468" t="s">
        <v>281</v>
      </c>
      <c r="B1" s="468"/>
      <c r="C1" s="468"/>
      <c r="D1" s="468"/>
    </row>
    <row r="2" ht="12.75" customHeight="1" thickBot="1"/>
    <row r="3" spans="1:4" s="56" customFormat="1" ht="16.5" customHeight="1" thickBot="1">
      <c r="A3" s="265" t="s">
        <v>282</v>
      </c>
      <c r="B3" s="469" t="s">
        <v>283</v>
      </c>
      <c r="C3" s="470"/>
      <c r="D3" s="265" t="s">
        <v>284</v>
      </c>
    </row>
    <row r="4" spans="1:4" s="57" customFormat="1" ht="16.5" customHeight="1" thickBot="1">
      <c r="A4" s="471" t="s">
        <v>285</v>
      </c>
      <c r="B4" s="472"/>
      <c r="C4" s="472"/>
      <c r="D4" s="473"/>
    </row>
    <row r="5" spans="1:4" s="34" customFormat="1" ht="29.25" customHeight="1" thickBot="1">
      <c r="A5" s="59">
        <v>1</v>
      </c>
      <c r="B5" s="474" t="s">
        <v>286</v>
      </c>
      <c r="C5" s="475"/>
      <c r="D5" s="266" t="s">
        <v>402</v>
      </c>
    </row>
    <row r="6" spans="1:4" ht="15" customHeight="1" thickBot="1">
      <c r="A6" s="476">
        <v>2</v>
      </c>
      <c r="B6" s="476" t="s">
        <v>287</v>
      </c>
      <c r="C6" s="267" t="s">
        <v>288</v>
      </c>
      <c r="D6" s="267" t="s">
        <v>289</v>
      </c>
    </row>
    <row r="7" spans="1:4" ht="15" customHeight="1">
      <c r="A7" s="477"/>
      <c r="B7" s="477"/>
      <c r="C7" s="24" t="s">
        <v>290</v>
      </c>
      <c r="D7" s="24" t="s">
        <v>290</v>
      </c>
    </row>
    <row r="8" spans="1:4" ht="15" customHeight="1">
      <c r="A8" s="477"/>
      <c r="B8" s="477"/>
      <c r="C8" s="25" t="s">
        <v>291</v>
      </c>
      <c r="D8" s="25"/>
    </row>
    <row r="9" spans="1:4" ht="15" customHeight="1">
      <c r="A9" s="477"/>
      <c r="B9" s="477"/>
      <c r="C9" s="25" t="s">
        <v>292</v>
      </c>
      <c r="D9" s="25"/>
    </row>
    <row r="10" spans="1:4" ht="15" customHeight="1">
      <c r="A10" s="477"/>
      <c r="B10" s="477"/>
      <c r="C10" s="25" t="s">
        <v>293</v>
      </c>
      <c r="D10" s="25"/>
    </row>
    <row r="11" spans="1:4" ht="15" customHeight="1">
      <c r="A11" s="477"/>
      <c r="B11" s="477"/>
      <c r="C11" s="25" t="s">
        <v>294</v>
      </c>
      <c r="D11" s="25"/>
    </row>
    <row r="12" spans="1:4" ht="15" customHeight="1" thickBot="1">
      <c r="A12" s="478"/>
      <c r="B12" s="478"/>
      <c r="C12" s="26" t="s">
        <v>295</v>
      </c>
      <c r="D12" s="26"/>
    </row>
    <row r="13" spans="1:4" s="34" customFormat="1" ht="15" customHeight="1" thickBot="1">
      <c r="A13" s="59">
        <v>3</v>
      </c>
      <c r="B13" s="474" t="s">
        <v>296</v>
      </c>
      <c r="C13" s="475"/>
      <c r="D13" s="58" t="s">
        <v>297</v>
      </c>
    </row>
    <row r="14" spans="1:4" s="34" customFormat="1" ht="15" customHeight="1" thickBot="1">
      <c r="A14" s="59">
        <v>4</v>
      </c>
      <c r="B14" s="474" t="s">
        <v>298</v>
      </c>
      <c r="C14" s="475"/>
      <c r="D14" s="58" t="s">
        <v>9</v>
      </c>
    </row>
    <row r="15" spans="1:4" ht="15" customHeight="1" thickBot="1">
      <c r="A15" s="476">
        <v>5</v>
      </c>
      <c r="B15" s="476" t="s">
        <v>299</v>
      </c>
      <c r="C15" s="267" t="s">
        <v>288</v>
      </c>
      <c r="D15" s="267" t="s">
        <v>288</v>
      </c>
    </row>
    <row r="16" spans="1:4" ht="15" customHeight="1">
      <c r="A16" s="477"/>
      <c r="B16" s="477"/>
      <c r="C16" s="24" t="s">
        <v>300</v>
      </c>
      <c r="D16" s="24"/>
    </row>
    <row r="17" spans="1:4" ht="15" customHeight="1" thickBot="1">
      <c r="A17" s="478"/>
      <c r="B17" s="478"/>
      <c r="C17" s="26" t="s">
        <v>2</v>
      </c>
      <c r="D17" s="26" t="s">
        <v>2</v>
      </c>
    </row>
    <row r="18" spans="1:4" s="34" customFormat="1" ht="15" customHeight="1" thickBot="1">
      <c r="A18" s="59">
        <v>6</v>
      </c>
      <c r="B18" s="474" t="s">
        <v>301</v>
      </c>
      <c r="C18" s="475"/>
      <c r="D18" s="58"/>
    </row>
    <row r="19" spans="1:4" ht="15" customHeight="1">
      <c r="A19" s="476">
        <v>7</v>
      </c>
      <c r="B19" s="476" t="s">
        <v>302</v>
      </c>
      <c r="C19" s="268" t="s">
        <v>288</v>
      </c>
      <c r="D19" s="268" t="s">
        <v>289</v>
      </c>
    </row>
    <row r="20" spans="1:4" ht="15" customHeight="1" thickBot="1">
      <c r="A20" s="477"/>
      <c r="B20" s="477"/>
      <c r="C20" s="269" t="s">
        <v>303</v>
      </c>
      <c r="D20" s="269" t="s">
        <v>303</v>
      </c>
    </row>
    <row r="21" spans="1:4" ht="15" customHeight="1">
      <c r="A21" s="477"/>
      <c r="B21" s="477"/>
      <c r="C21" s="23" t="s">
        <v>304</v>
      </c>
      <c r="D21" s="23" t="s">
        <v>304</v>
      </c>
    </row>
    <row r="22" spans="1:4" ht="15" customHeight="1">
      <c r="A22" s="477"/>
      <c r="B22" s="477"/>
      <c r="C22" s="25" t="s">
        <v>305</v>
      </c>
      <c r="D22" s="25" t="s">
        <v>305</v>
      </c>
    </row>
    <row r="23" spans="1:4" ht="15" customHeight="1">
      <c r="A23" s="477"/>
      <c r="B23" s="477"/>
      <c r="C23" s="25" t="s">
        <v>306</v>
      </c>
      <c r="D23" s="25" t="s">
        <v>306</v>
      </c>
    </row>
    <row r="24" spans="1:4" ht="15" customHeight="1">
      <c r="A24" s="477"/>
      <c r="B24" s="477"/>
      <c r="C24" s="25" t="s">
        <v>307</v>
      </c>
      <c r="D24" s="25" t="s">
        <v>307</v>
      </c>
    </row>
    <row r="25" spans="1:4" ht="15" customHeight="1" thickBot="1">
      <c r="A25" s="478"/>
      <c r="B25" s="478"/>
      <c r="C25" s="26" t="s">
        <v>308</v>
      </c>
      <c r="D25" s="26" t="s">
        <v>308</v>
      </c>
    </row>
    <row r="26" spans="1:4" ht="15" customHeight="1">
      <c r="A26" s="476">
        <v>8</v>
      </c>
      <c r="B26" s="476" t="s">
        <v>309</v>
      </c>
      <c r="C26" s="270" t="s">
        <v>288</v>
      </c>
      <c r="D26" s="270" t="s">
        <v>289</v>
      </c>
    </row>
    <row r="27" spans="1:4" ht="15" customHeight="1" thickBot="1">
      <c r="A27" s="477"/>
      <c r="B27" s="477"/>
      <c r="C27" s="271" t="s">
        <v>303</v>
      </c>
      <c r="D27" s="271" t="s">
        <v>303</v>
      </c>
    </row>
    <row r="28" spans="1:4" ht="15" customHeight="1">
      <c r="A28" s="477"/>
      <c r="B28" s="477"/>
      <c r="C28" s="23" t="s">
        <v>310</v>
      </c>
      <c r="D28" s="23"/>
    </row>
    <row r="29" spans="1:4" ht="15" customHeight="1">
      <c r="A29" s="477"/>
      <c r="B29" s="477"/>
      <c r="C29" s="25" t="s">
        <v>311</v>
      </c>
      <c r="D29" s="25"/>
    </row>
    <row r="30" spans="1:4" ht="15" customHeight="1">
      <c r="A30" s="477"/>
      <c r="B30" s="477"/>
      <c r="C30" s="25" t="s">
        <v>312</v>
      </c>
      <c r="D30" s="25" t="s">
        <v>312</v>
      </c>
    </row>
    <row r="31" spans="1:4" ht="15" customHeight="1">
      <c r="A31" s="477"/>
      <c r="B31" s="477"/>
      <c r="C31" s="25" t="s">
        <v>313</v>
      </c>
      <c r="D31" s="25" t="s">
        <v>313</v>
      </c>
    </row>
    <row r="32" spans="1:4" ht="15" customHeight="1">
      <c r="A32" s="477"/>
      <c r="B32" s="477"/>
      <c r="C32" s="25" t="s">
        <v>314</v>
      </c>
      <c r="D32" s="25" t="s">
        <v>314</v>
      </c>
    </row>
    <row r="33" spans="1:4" ht="15" customHeight="1">
      <c r="A33" s="477"/>
      <c r="B33" s="477"/>
      <c r="C33" s="25" t="s">
        <v>315</v>
      </c>
      <c r="D33" s="25"/>
    </row>
    <row r="34" spans="1:4" ht="15" customHeight="1">
      <c r="A34" s="477"/>
      <c r="B34" s="477"/>
      <c r="C34" s="25" t="s">
        <v>316</v>
      </c>
      <c r="D34" s="25" t="s">
        <v>316</v>
      </c>
    </row>
    <row r="35" spans="1:4" ht="15" customHeight="1">
      <c r="A35" s="477"/>
      <c r="B35" s="477"/>
      <c r="C35" s="25" t="s">
        <v>317</v>
      </c>
      <c r="D35" s="25"/>
    </row>
    <row r="36" spans="1:4" ht="15" customHeight="1">
      <c r="A36" s="477"/>
      <c r="B36" s="477"/>
      <c r="C36" s="25" t="s">
        <v>318</v>
      </c>
      <c r="D36" s="25" t="s">
        <v>318</v>
      </c>
    </row>
    <row r="37" spans="1:4" ht="15" customHeight="1" thickBot="1">
      <c r="A37" s="478"/>
      <c r="B37" s="478"/>
      <c r="C37" s="26" t="s">
        <v>319</v>
      </c>
      <c r="D37" s="26" t="s">
        <v>319</v>
      </c>
    </row>
    <row r="38" spans="1:4" ht="15" customHeight="1" thickBot="1">
      <c r="A38" s="476">
        <v>9</v>
      </c>
      <c r="B38" s="476" t="s">
        <v>320</v>
      </c>
      <c r="C38" s="267" t="s">
        <v>288</v>
      </c>
      <c r="D38" s="267" t="s">
        <v>289</v>
      </c>
    </row>
    <row r="39" spans="1:4" ht="15" customHeight="1">
      <c r="A39" s="477"/>
      <c r="B39" s="477"/>
      <c r="C39" s="23" t="s">
        <v>313</v>
      </c>
      <c r="D39" s="23"/>
    </row>
    <row r="40" spans="1:4" ht="15" customHeight="1">
      <c r="A40" s="477"/>
      <c r="B40" s="477"/>
      <c r="C40" s="25" t="s">
        <v>321</v>
      </c>
      <c r="D40" s="25" t="s">
        <v>321</v>
      </c>
    </row>
    <row r="41" spans="1:4" ht="15" customHeight="1">
      <c r="A41" s="477"/>
      <c r="B41" s="477"/>
      <c r="C41" s="25" t="s">
        <v>322</v>
      </c>
      <c r="D41" s="25"/>
    </row>
    <row r="42" spans="1:4" ht="15" customHeight="1" thickBot="1">
      <c r="A42" s="478"/>
      <c r="B42" s="478"/>
      <c r="C42" s="26" t="s">
        <v>323</v>
      </c>
      <c r="D42" s="26"/>
    </row>
    <row r="43" spans="1:4" s="34" customFormat="1" ht="15" customHeight="1" thickBot="1">
      <c r="A43" s="59">
        <v>10</v>
      </c>
      <c r="B43" s="474" t="s">
        <v>324</v>
      </c>
      <c r="C43" s="475"/>
      <c r="D43" s="58" t="s">
        <v>325</v>
      </c>
    </row>
    <row r="44" spans="1:4" s="57" customFormat="1" ht="16.5" customHeight="1" thickBot="1">
      <c r="A44" s="471" t="s">
        <v>326</v>
      </c>
      <c r="B44" s="472"/>
      <c r="C44" s="472"/>
      <c r="D44" s="473"/>
    </row>
    <row r="45" spans="1:4" s="34" customFormat="1" ht="409.5" customHeight="1" thickBot="1">
      <c r="A45" s="59">
        <v>11</v>
      </c>
      <c r="B45" s="474" t="s">
        <v>327</v>
      </c>
      <c r="C45" s="475"/>
      <c r="D45" s="275" t="s">
        <v>401</v>
      </c>
    </row>
    <row r="46" spans="1:4" ht="15" customHeight="1" thickBot="1">
      <c r="A46" s="476">
        <v>12</v>
      </c>
      <c r="B46" s="476" t="s">
        <v>328</v>
      </c>
      <c r="C46" s="272" t="s">
        <v>288</v>
      </c>
      <c r="D46" s="273" t="s">
        <v>289</v>
      </c>
    </row>
    <row r="47" spans="1:4" ht="15" customHeight="1">
      <c r="A47" s="477"/>
      <c r="B47" s="477"/>
      <c r="C47" s="23" t="s">
        <v>329</v>
      </c>
      <c r="D47" s="23"/>
    </row>
    <row r="48" spans="1:4" ht="15" customHeight="1">
      <c r="A48" s="477"/>
      <c r="B48" s="477"/>
      <c r="C48" s="25" t="s">
        <v>330</v>
      </c>
      <c r="D48" s="25" t="s">
        <v>330</v>
      </c>
    </row>
    <row r="49" spans="1:4" ht="15" customHeight="1" thickBot="1">
      <c r="A49" s="478"/>
      <c r="B49" s="478"/>
      <c r="C49" s="26" t="s">
        <v>331</v>
      </c>
      <c r="D49" s="26"/>
    </row>
    <row r="50" spans="1:4" ht="15" customHeight="1" thickBot="1">
      <c r="A50" s="476">
        <v>13</v>
      </c>
      <c r="B50" s="476" t="s">
        <v>332</v>
      </c>
      <c r="C50" s="272" t="s">
        <v>288</v>
      </c>
      <c r="D50" s="273" t="s">
        <v>289</v>
      </c>
    </row>
    <row r="51" spans="1:4" ht="15" customHeight="1">
      <c r="A51" s="477"/>
      <c r="B51" s="477"/>
      <c r="C51" s="23" t="s">
        <v>333</v>
      </c>
      <c r="D51" s="23" t="s">
        <v>333</v>
      </c>
    </row>
    <row r="52" spans="1:4" ht="15" customHeight="1">
      <c r="A52" s="477"/>
      <c r="B52" s="477"/>
      <c r="C52" s="25" t="s">
        <v>334</v>
      </c>
      <c r="D52" s="25"/>
    </row>
    <row r="53" spans="1:4" ht="15" customHeight="1">
      <c r="A53" s="477"/>
      <c r="B53" s="477"/>
      <c r="C53" s="25" t="s">
        <v>335</v>
      </c>
      <c r="D53" s="25"/>
    </row>
    <row r="54" spans="1:4" ht="15" customHeight="1">
      <c r="A54" s="477"/>
      <c r="B54" s="477"/>
      <c r="C54" s="25" t="s">
        <v>336</v>
      </c>
      <c r="D54" s="25"/>
    </row>
    <row r="55" spans="1:4" ht="15" customHeight="1">
      <c r="A55" s="477"/>
      <c r="B55" s="477"/>
      <c r="C55" s="25" t="s">
        <v>337</v>
      </c>
      <c r="D55" s="25"/>
    </row>
    <row r="56" spans="1:4" ht="15" customHeight="1">
      <c r="A56" s="477"/>
      <c r="B56" s="477"/>
      <c r="C56" s="25" t="s">
        <v>338</v>
      </c>
      <c r="D56" s="25"/>
    </row>
    <row r="57" spans="1:4" ht="15" customHeight="1" thickBot="1">
      <c r="A57" s="478"/>
      <c r="B57" s="478"/>
      <c r="C57" s="26" t="s">
        <v>339</v>
      </c>
      <c r="D57" s="26"/>
    </row>
    <row r="58" spans="1:4" s="34" customFormat="1" ht="15" customHeight="1" thickBot="1">
      <c r="A58" s="59">
        <v>14</v>
      </c>
      <c r="B58" s="474" t="s">
        <v>340</v>
      </c>
      <c r="C58" s="475"/>
      <c r="D58" s="58" t="s">
        <v>341</v>
      </c>
    </row>
    <row r="59" spans="1:4" s="34" customFormat="1" ht="15" customHeight="1" thickBot="1">
      <c r="A59" s="59">
        <v>15</v>
      </c>
      <c r="B59" s="474" t="s">
        <v>342</v>
      </c>
      <c r="C59" s="475"/>
      <c r="D59" s="274">
        <v>42005</v>
      </c>
    </row>
    <row r="60" spans="1:4" s="34" customFormat="1" ht="15" customHeight="1" thickBot="1">
      <c r="A60" s="59">
        <v>16</v>
      </c>
      <c r="B60" s="474" t="s">
        <v>343</v>
      </c>
      <c r="C60" s="475"/>
      <c r="D60" s="274">
        <v>42369</v>
      </c>
    </row>
    <row r="61" spans="1:4" s="57" customFormat="1" ht="16.5" customHeight="1" thickBot="1">
      <c r="A61" s="471" t="s">
        <v>344</v>
      </c>
      <c r="B61" s="472"/>
      <c r="C61" s="472"/>
      <c r="D61" s="473"/>
    </row>
    <row r="62" spans="1:4" s="34" customFormat="1" ht="15" customHeight="1" thickBot="1">
      <c r="A62" s="59">
        <v>17</v>
      </c>
      <c r="B62" s="474" t="s">
        <v>345</v>
      </c>
      <c r="C62" s="475"/>
      <c r="D62" s="161"/>
    </row>
    <row r="63" spans="1:4" s="34" customFormat="1" ht="15" customHeight="1" thickBot="1">
      <c r="A63" s="59">
        <v>18</v>
      </c>
      <c r="B63" s="474" t="s">
        <v>346</v>
      </c>
      <c r="C63" s="475"/>
      <c r="D63" s="276">
        <v>13862</v>
      </c>
    </row>
    <row r="64" spans="1:4" s="34" customFormat="1" ht="15" customHeight="1" thickBot="1">
      <c r="A64" s="59">
        <v>19</v>
      </c>
      <c r="B64" s="474" t="s">
        <v>347</v>
      </c>
      <c r="C64" s="475"/>
      <c r="D64" s="276">
        <v>0</v>
      </c>
    </row>
    <row r="65" spans="1:4" s="34" customFormat="1" ht="15" customHeight="1" thickBot="1">
      <c r="A65" s="59">
        <v>20</v>
      </c>
      <c r="B65" s="474" t="s">
        <v>348</v>
      </c>
      <c r="C65" s="475"/>
      <c r="D65" s="276">
        <v>0</v>
      </c>
    </row>
    <row r="66" spans="1:4" s="34" customFormat="1" ht="15" customHeight="1" thickBot="1">
      <c r="A66" s="59">
        <v>21</v>
      </c>
      <c r="B66" s="474" t="s">
        <v>349</v>
      </c>
      <c r="C66" s="475"/>
      <c r="D66" s="276">
        <v>0</v>
      </c>
    </row>
    <row r="67" spans="1:4" s="34" customFormat="1" ht="15" customHeight="1" thickBot="1">
      <c r="A67" s="59">
        <v>22</v>
      </c>
      <c r="B67" s="474" t="s">
        <v>350</v>
      </c>
      <c r="C67" s="475"/>
      <c r="D67" s="276">
        <v>0</v>
      </c>
    </row>
    <row r="68" spans="1:4" s="34" customFormat="1" ht="15" customHeight="1" thickBot="1">
      <c r="A68" s="59">
        <v>23</v>
      </c>
      <c r="B68" s="474" t="s">
        <v>351</v>
      </c>
      <c r="C68" s="475"/>
      <c r="D68" s="276">
        <v>0</v>
      </c>
    </row>
    <row r="69" spans="1:4" s="34" customFormat="1" ht="15" customHeight="1" thickBot="1">
      <c r="A69" s="59">
        <v>24</v>
      </c>
      <c r="B69" s="479" t="s">
        <v>352</v>
      </c>
      <c r="C69" s="480"/>
      <c r="D69" s="276">
        <v>13862</v>
      </c>
    </row>
    <row r="70" spans="1:4" s="34" customFormat="1" ht="15" customHeight="1" thickBot="1">
      <c r="A70" s="59">
        <v>25</v>
      </c>
      <c r="B70" s="474" t="s">
        <v>353</v>
      </c>
      <c r="C70" s="475"/>
      <c r="D70" s="276">
        <v>14595</v>
      </c>
    </row>
    <row r="71" spans="1:4" s="34" customFormat="1" ht="15" customHeight="1" thickBot="1">
      <c r="A71" s="59">
        <v>26</v>
      </c>
      <c r="B71" s="474" t="s">
        <v>354</v>
      </c>
      <c r="C71" s="475"/>
      <c r="D71" s="276">
        <v>15633</v>
      </c>
    </row>
    <row r="72" spans="1:4" s="56" customFormat="1" ht="16.5" customHeight="1" thickBot="1">
      <c r="A72" s="481" t="s">
        <v>355</v>
      </c>
      <c r="B72" s="482"/>
      <c r="C72" s="482"/>
      <c r="D72" s="483"/>
    </row>
    <row r="73" spans="1:4" s="34" customFormat="1" ht="28.5" customHeight="1" thickBot="1">
      <c r="A73" s="59">
        <v>27</v>
      </c>
      <c r="B73" s="474" t="s">
        <v>356</v>
      </c>
      <c r="C73" s="475"/>
      <c r="D73" s="61" t="s">
        <v>357</v>
      </c>
    </row>
    <row r="74" spans="1:4" s="34" customFormat="1" ht="255.75" thickBot="1">
      <c r="A74" s="59">
        <v>28</v>
      </c>
      <c r="B74" s="474" t="s">
        <v>358</v>
      </c>
      <c r="C74" s="475"/>
      <c r="D74" s="279" t="s">
        <v>405</v>
      </c>
    </row>
    <row r="75" spans="1:4" s="34" customFormat="1" ht="345.75" thickBot="1">
      <c r="A75" s="59">
        <v>29</v>
      </c>
      <c r="B75" s="474" t="s">
        <v>359</v>
      </c>
      <c r="C75" s="475"/>
      <c r="D75" s="280" t="s">
        <v>404</v>
      </c>
    </row>
    <row r="76" spans="1:4" s="34" customFormat="1" ht="150.75" thickBot="1">
      <c r="A76" s="59">
        <v>30</v>
      </c>
      <c r="B76" s="474" t="s">
        <v>360</v>
      </c>
      <c r="C76" s="475"/>
      <c r="D76" s="277" t="s">
        <v>403</v>
      </c>
    </row>
    <row r="77" spans="1:4" s="57" customFormat="1" ht="16.5" customHeight="1" thickBot="1">
      <c r="A77" s="471" t="s">
        <v>361</v>
      </c>
      <c r="B77" s="472"/>
      <c r="C77" s="472"/>
      <c r="D77" s="473"/>
    </row>
    <row r="78" spans="1:4" ht="15" customHeight="1" thickBot="1">
      <c r="A78" s="476">
        <v>31</v>
      </c>
      <c r="B78" s="476" t="s">
        <v>362</v>
      </c>
      <c r="C78" s="267" t="s">
        <v>288</v>
      </c>
      <c r="D78" s="267" t="s">
        <v>289</v>
      </c>
    </row>
    <row r="79" spans="1:4" ht="15" customHeight="1">
      <c r="A79" s="477"/>
      <c r="B79" s="477"/>
      <c r="C79" s="23" t="s">
        <v>363</v>
      </c>
      <c r="D79" s="23"/>
    </row>
    <row r="80" spans="1:4" ht="15" customHeight="1">
      <c r="A80" s="477"/>
      <c r="B80" s="477"/>
      <c r="C80" s="25" t="s">
        <v>364</v>
      </c>
      <c r="D80" s="25"/>
    </row>
    <row r="81" spans="1:4" ht="15" customHeight="1">
      <c r="A81" s="477"/>
      <c r="B81" s="477"/>
      <c r="C81" s="25" t="s">
        <v>365</v>
      </c>
      <c r="D81" s="25" t="s">
        <v>365</v>
      </c>
    </row>
    <row r="82" spans="1:4" ht="15" customHeight="1">
      <c r="A82" s="477"/>
      <c r="B82" s="477"/>
      <c r="C82" s="25" t="s">
        <v>366</v>
      </c>
      <c r="D82" s="25"/>
    </row>
    <row r="83" spans="1:4" ht="15" customHeight="1" thickBot="1">
      <c r="A83" s="478"/>
      <c r="B83" s="478"/>
      <c r="C83" s="26" t="s">
        <v>367</v>
      </c>
      <c r="D83" s="26"/>
    </row>
    <row r="84" spans="1:4" ht="15" customHeight="1" thickBot="1">
      <c r="A84" s="476">
        <v>32</v>
      </c>
      <c r="B84" s="476" t="s">
        <v>368</v>
      </c>
      <c r="C84" s="267" t="s">
        <v>288</v>
      </c>
      <c r="D84" s="267" t="s">
        <v>289</v>
      </c>
    </row>
    <row r="85" spans="1:4" ht="15" customHeight="1">
      <c r="A85" s="477"/>
      <c r="B85" s="477"/>
      <c r="C85" s="23" t="s">
        <v>369</v>
      </c>
      <c r="D85" s="23"/>
    </row>
    <row r="86" spans="1:4" ht="15" customHeight="1">
      <c r="A86" s="477"/>
      <c r="B86" s="477"/>
      <c r="C86" s="25" t="s">
        <v>370</v>
      </c>
      <c r="D86" s="25" t="s">
        <v>370</v>
      </c>
    </row>
    <row r="87" spans="1:4" ht="15" customHeight="1">
      <c r="A87" s="477"/>
      <c r="B87" s="477"/>
      <c r="C87" s="25" t="s">
        <v>371</v>
      </c>
      <c r="D87" s="25"/>
    </row>
    <row r="88" spans="1:4" ht="15" customHeight="1">
      <c r="A88" s="477"/>
      <c r="B88" s="477"/>
      <c r="C88" s="25" t="s">
        <v>372</v>
      </c>
      <c r="D88" s="25"/>
    </row>
    <row r="89" spans="1:4" ht="15" customHeight="1">
      <c r="A89" s="477"/>
      <c r="B89" s="477"/>
      <c r="C89" s="25" t="s">
        <v>373</v>
      </c>
      <c r="D89" s="25"/>
    </row>
    <row r="90" spans="1:4" ht="15" customHeight="1">
      <c r="A90" s="477"/>
      <c r="B90" s="477"/>
      <c r="C90" s="25" t="s">
        <v>374</v>
      </c>
      <c r="D90" s="25"/>
    </row>
    <row r="91" spans="1:4" ht="15" customHeight="1">
      <c r="A91" s="477"/>
      <c r="B91" s="477"/>
      <c r="C91" s="25" t="s">
        <v>375</v>
      </c>
      <c r="D91" s="25"/>
    </row>
    <row r="92" spans="1:4" ht="15" customHeight="1">
      <c r="A92" s="477"/>
      <c r="B92" s="477"/>
      <c r="C92" s="25" t="s">
        <v>376</v>
      </c>
      <c r="D92" s="25"/>
    </row>
    <row r="93" spans="1:4" ht="15" customHeight="1">
      <c r="A93" s="477"/>
      <c r="B93" s="477"/>
      <c r="C93" s="25" t="s">
        <v>377</v>
      </c>
      <c r="D93" s="25"/>
    </row>
    <row r="94" spans="1:4" ht="15" customHeight="1">
      <c r="A94" s="477"/>
      <c r="B94" s="477"/>
      <c r="C94" s="25" t="s">
        <v>378</v>
      </c>
      <c r="D94" s="25"/>
    </row>
    <row r="95" spans="1:4" ht="15" customHeight="1">
      <c r="A95" s="477"/>
      <c r="B95" s="477"/>
      <c r="C95" s="25" t="s">
        <v>379</v>
      </c>
      <c r="D95" s="25"/>
    </row>
    <row r="96" spans="1:4" ht="15" customHeight="1" thickBot="1">
      <c r="A96" s="478"/>
      <c r="B96" s="478"/>
      <c r="C96" s="26" t="s">
        <v>380</v>
      </c>
      <c r="D96" s="26"/>
    </row>
    <row r="97" spans="1:4" ht="15" customHeight="1" thickBot="1">
      <c r="A97" s="476">
        <v>33</v>
      </c>
      <c r="B97" s="476" t="s">
        <v>381</v>
      </c>
      <c r="C97" s="272" t="s">
        <v>288</v>
      </c>
      <c r="D97" s="272" t="s">
        <v>289</v>
      </c>
    </row>
    <row r="98" spans="1:4" ht="15" customHeight="1">
      <c r="A98" s="477"/>
      <c r="B98" s="477"/>
      <c r="C98" s="23" t="s">
        <v>382</v>
      </c>
      <c r="D98" s="23"/>
    </row>
    <row r="99" spans="1:4" ht="15" customHeight="1">
      <c r="A99" s="477"/>
      <c r="B99" s="477"/>
      <c r="C99" s="25" t="s">
        <v>383</v>
      </c>
      <c r="D99" s="25"/>
    </row>
    <row r="100" spans="1:4" ht="15" customHeight="1">
      <c r="A100" s="477"/>
      <c r="B100" s="477"/>
      <c r="C100" s="25" t="s">
        <v>384</v>
      </c>
      <c r="D100" s="25"/>
    </row>
    <row r="101" spans="1:4" ht="15" customHeight="1">
      <c r="A101" s="477"/>
      <c r="B101" s="477"/>
      <c r="C101" s="25" t="s">
        <v>385</v>
      </c>
      <c r="D101" s="25"/>
    </row>
    <row r="102" spans="1:4" ht="15" customHeight="1">
      <c r="A102" s="477"/>
      <c r="B102" s="477"/>
      <c r="C102" s="25" t="s">
        <v>386</v>
      </c>
      <c r="D102" s="25"/>
    </row>
    <row r="103" spans="1:4" ht="15" customHeight="1">
      <c r="A103" s="477"/>
      <c r="B103" s="477"/>
      <c r="C103" s="25" t="s">
        <v>387</v>
      </c>
      <c r="D103" s="25"/>
    </row>
    <row r="104" spans="1:4" ht="15" customHeight="1">
      <c r="A104" s="477"/>
      <c r="B104" s="477"/>
      <c r="C104" s="25" t="s">
        <v>388</v>
      </c>
      <c r="D104" s="25"/>
    </row>
    <row r="105" spans="1:4" ht="15" customHeight="1">
      <c r="A105" s="477"/>
      <c r="B105" s="477"/>
      <c r="C105" s="25" t="s">
        <v>389</v>
      </c>
      <c r="D105" s="25"/>
    </row>
    <row r="106" spans="1:4" ht="15" customHeight="1">
      <c r="A106" s="477"/>
      <c r="B106" s="477"/>
      <c r="C106" s="25" t="s">
        <v>390</v>
      </c>
      <c r="D106" s="25"/>
    </row>
    <row r="107" spans="1:4" ht="15" customHeight="1">
      <c r="A107" s="477"/>
      <c r="B107" s="477"/>
      <c r="C107" s="25" t="s">
        <v>391</v>
      </c>
      <c r="D107" s="25"/>
    </row>
    <row r="108" spans="1:4" ht="15" customHeight="1">
      <c r="A108" s="477"/>
      <c r="B108" s="477"/>
      <c r="C108" s="25" t="s">
        <v>392</v>
      </c>
      <c r="D108" s="25"/>
    </row>
    <row r="109" spans="1:4" ht="15" customHeight="1">
      <c r="A109" s="477"/>
      <c r="B109" s="477"/>
      <c r="C109" s="25" t="s">
        <v>393</v>
      </c>
      <c r="D109" s="25"/>
    </row>
    <row r="110" spans="1:4" ht="15" customHeight="1" thickBot="1">
      <c r="A110" s="478"/>
      <c r="B110" s="478"/>
      <c r="C110" s="26" t="s">
        <v>394</v>
      </c>
      <c r="D110" s="26"/>
    </row>
    <row r="111" spans="1:4" s="34" customFormat="1" ht="33" customHeight="1" thickBot="1">
      <c r="A111" s="59">
        <v>34</v>
      </c>
      <c r="B111" s="474" t="s">
        <v>395</v>
      </c>
      <c r="C111" s="475"/>
      <c r="D111" s="277" t="s">
        <v>396</v>
      </c>
    </row>
    <row r="112" spans="1:4" s="34" customFormat="1" ht="15" customHeight="1" thickBot="1">
      <c r="A112" s="59">
        <v>35</v>
      </c>
      <c r="B112" s="474" t="s">
        <v>397</v>
      </c>
      <c r="C112" s="475"/>
      <c r="D112" s="278">
        <v>36000</v>
      </c>
    </row>
    <row r="113" spans="1:4" s="34" customFormat="1" ht="15" customHeight="1" thickBot="1">
      <c r="A113" s="59">
        <v>36</v>
      </c>
      <c r="B113" s="474" t="s">
        <v>398</v>
      </c>
      <c r="C113" s="475"/>
      <c r="D113" s="277" t="s">
        <v>399</v>
      </c>
    </row>
    <row r="114" ht="12.75" customHeight="1"/>
    <row r="115" ht="12.75" customHeight="1"/>
    <row r="116" spans="1:4" ht="34.5" customHeight="1">
      <c r="A116" s="484" t="s">
        <v>400</v>
      </c>
      <c r="B116" s="484"/>
      <c r="C116" s="484"/>
      <c r="D116" s="484"/>
    </row>
    <row r="122" ht="27.75" customHeight="1"/>
    <row r="140" ht="44.25" customHeight="1"/>
  </sheetData>
  <sheetProtection/>
  <mergeCells count="54">
    <mergeCell ref="B111:C111"/>
    <mergeCell ref="B112:C112"/>
    <mergeCell ref="B113:C113"/>
    <mergeCell ref="A116:D116"/>
    <mergeCell ref="A77:D77"/>
    <mergeCell ref="A78:A83"/>
    <mergeCell ref="B78:B83"/>
    <mergeCell ref="A84:A96"/>
    <mergeCell ref="B84:B96"/>
    <mergeCell ref="A97:A110"/>
    <mergeCell ref="B97:B110"/>
    <mergeCell ref="B71:C71"/>
    <mergeCell ref="A72:D72"/>
    <mergeCell ref="B73:C73"/>
    <mergeCell ref="B74:C74"/>
    <mergeCell ref="B75:C75"/>
    <mergeCell ref="B76:C76"/>
    <mergeCell ref="B65:C65"/>
    <mergeCell ref="B66:C66"/>
    <mergeCell ref="B67:C67"/>
    <mergeCell ref="B68:C68"/>
    <mergeCell ref="B69:C69"/>
    <mergeCell ref="B70:C70"/>
    <mergeCell ref="B59:C59"/>
    <mergeCell ref="B60:C60"/>
    <mergeCell ref="A61:D61"/>
    <mergeCell ref="B62:C62"/>
    <mergeCell ref="B63:C63"/>
    <mergeCell ref="B64:C64"/>
    <mergeCell ref="B45:C45"/>
    <mergeCell ref="A46:A49"/>
    <mergeCell ref="B46:B49"/>
    <mergeCell ref="A50:A57"/>
    <mergeCell ref="B50:B57"/>
    <mergeCell ref="B58:C58"/>
    <mergeCell ref="A26:A37"/>
    <mergeCell ref="B26:B37"/>
    <mergeCell ref="A38:A42"/>
    <mergeCell ref="B38:B42"/>
    <mergeCell ref="B43:C43"/>
    <mergeCell ref="A44:D44"/>
    <mergeCell ref="B13:C13"/>
    <mergeCell ref="B14:C14"/>
    <mergeCell ref="A15:A17"/>
    <mergeCell ref="B15:B17"/>
    <mergeCell ref="B18:C18"/>
    <mergeCell ref="A19:A25"/>
    <mergeCell ref="B19:B25"/>
    <mergeCell ref="A1:D1"/>
    <mergeCell ref="B3:C3"/>
    <mergeCell ref="A4:D4"/>
    <mergeCell ref="B5:C5"/>
    <mergeCell ref="A6:A12"/>
    <mergeCell ref="B6:B12"/>
  </mergeCells>
  <printOptions/>
  <pageMargins left="0.31496062992125984" right="0.11811023622047245" top="0.15748031496062992" bottom="0.15748031496062992" header="0.31496062992125984" footer="0.31496062992125984"/>
  <pageSetup horizontalDpi="600" verticalDpi="600" orientation="portrait" paperSize="9" scale="65" r:id="rId2"/>
  <legacyDrawing r:id="rId1"/>
</worksheet>
</file>

<file path=xl/worksheets/sheet10.xml><?xml version="1.0" encoding="utf-8"?>
<worksheet xmlns="http://schemas.openxmlformats.org/spreadsheetml/2006/main" xmlns:r="http://schemas.openxmlformats.org/officeDocument/2006/relationships">
  <sheetPr>
    <tabColor rgb="FFFFFF00"/>
  </sheetPr>
  <dimension ref="A1:AC46"/>
  <sheetViews>
    <sheetView zoomScalePageLayoutView="0" workbookViewId="0" topLeftCell="A1">
      <selection activeCell="A27" sqref="A27"/>
    </sheetView>
  </sheetViews>
  <sheetFormatPr defaultColWidth="9.140625" defaultRowHeight="12.75"/>
  <cols>
    <col min="1" max="1" width="14.00390625" style="0" customWidth="1"/>
    <col min="2" max="2" width="11.00390625" style="0" customWidth="1"/>
    <col min="3" max="3" width="10.8515625" style="0" customWidth="1"/>
    <col min="4" max="4" width="7.421875" style="0" customWidth="1"/>
    <col min="5" max="5" width="10.7109375" style="0" customWidth="1"/>
    <col min="6" max="6" width="26.8515625" style="0" customWidth="1"/>
    <col min="7" max="12" width="9.140625" style="0" hidden="1" customWidth="1"/>
    <col min="13" max="13" width="17.57421875" style="0" hidden="1" customWidth="1"/>
    <col min="14" max="14" width="12.8515625" style="0" hidden="1" customWidth="1"/>
    <col min="15" max="16" width="13.140625" style="0" customWidth="1"/>
    <col min="17" max="17" width="13.421875" style="0" customWidth="1"/>
    <col min="18" max="18" width="13.140625" style="0" customWidth="1"/>
    <col min="19" max="19" width="8.8515625" style="0" hidden="1" customWidth="1"/>
    <col min="20" max="20" width="10.7109375" style="0" customWidth="1"/>
    <col min="21" max="21" width="13.00390625" style="0" customWidth="1"/>
    <col min="22" max="22" width="12.421875" style="0" customWidth="1"/>
    <col min="23" max="23" width="11.421875" style="0" customWidth="1"/>
    <col min="24" max="24" width="10.7109375" style="0" hidden="1" customWidth="1"/>
    <col min="25" max="25" width="12.57421875" style="0" customWidth="1"/>
    <col min="26" max="26" width="13.28125" style="0" customWidth="1"/>
    <col min="27" max="27" width="12.8515625" style="0" customWidth="1"/>
    <col min="28" max="28" width="7.421875" style="0" hidden="1" customWidth="1"/>
    <col min="29" max="29" width="10.28125" style="0" customWidth="1"/>
  </cols>
  <sheetData>
    <row r="1" spans="1:29" ht="13.5" thickBot="1">
      <c r="A1" s="3" t="s">
        <v>110</v>
      </c>
      <c r="B1" s="3"/>
      <c r="C1" s="3"/>
      <c r="D1" s="3"/>
      <c r="E1" s="3"/>
      <c r="F1" s="3"/>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6.5" thickBot="1">
      <c r="A2" s="690" t="s">
        <v>9</v>
      </c>
      <c r="B2" s="691"/>
      <c r="C2" s="691"/>
      <c r="D2" s="691"/>
      <c r="E2" s="691"/>
      <c r="F2" s="692"/>
      <c r="G2" s="7">
        <v>2006</v>
      </c>
      <c r="H2" s="7">
        <v>2007</v>
      </c>
      <c r="I2" s="7" t="s">
        <v>34</v>
      </c>
      <c r="J2" s="7" t="s">
        <v>111</v>
      </c>
      <c r="K2" s="7" t="s">
        <v>112</v>
      </c>
      <c r="L2" s="7" t="s">
        <v>35</v>
      </c>
      <c r="M2" s="7" t="s">
        <v>6</v>
      </c>
      <c r="N2" s="226" t="s">
        <v>101</v>
      </c>
      <c r="O2" s="337" t="s">
        <v>149</v>
      </c>
      <c r="P2" s="304" t="s">
        <v>153</v>
      </c>
      <c r="Q2" s="696" t="s">
        <v>252</v>
      </c>
      <c r="R2" s="697"/>
      <c r="S2" s="698"/>
      <c r="T2" s="304"/>
      <c r="U2" s="696" t="s">
        <v>268</v>
      </c>
      <c r="V2" s="697"/>
      <c r="W2" s="697"/>
      <c r="X2" s="698"/>
      <c r="Y2" s="696" t="s">
        <v>423</v>
      </c>
      <c r="Z2" s="697"/>
      <c r="AA2" s="697"/>
      <c r="AB2" s="698"/>
      <c r="AC2" s="683" t="s">
        <v>473</v>
      </c>
    </row>
    <row r="3" spans="1:29" ht="46.5" customHeight="1" thickBot="1">
      <c r="A3" s="693" t="s">
        <v>271</v>
      </c>
      <c r="B3" s="694"/>
      <c r="C3" s="694"/>
      <c r="D3" s="694"/>
      <c r="E3" s="694"/>
      <c r="F3" s="695"/>
      <c r="G3" s="9" t="s">
        <v>113</v>
      </c>
      <c r="H3" s="9" t="s">
        <v>113</v>
      </c>
      <c r="I3" s="124" t="s">
        <v>113</v>
      </c>
      <c r="J3" s="153" t="s">
        <v>113</v>
      </c>
      <c r="K3" s="153" t="s">
        <v>113</v>
      </c>
      <c r="L3" s="153" t="s">
        <v>113</v>
      </c>
      <c r="M3" s="153" t="s">
        <v>113</v>
      </c>
      <c r="N3" s="251" t="s">
        <v>113</v>
      </c>
      <c r="O3" s="251" t="s">
        <v>113</v>
      </c>
      <c r="P3" s="251" t="s">
        <v>113</v>
      </c>
      <c r="Q3" s="149" t="s">
        <v>98</v>
      </c>
      <c r="R3" s="293" t="s">
        <v>275</v>
      </c>
      <c r="S3" s="296" t="s">
        <v>113</v>
      </c>
      <c r="T3" s="152" t="s">
        <v>99</v>
      </c>
      <c r="U3" s="149" t="s">
        <v>98</v>
      </c>
      <c r="V3" s="251" t="s">
        <v>276</v>
      </c>
      <c r="W3" s="152" t="s">
        <v>99</v>
      </c>
      <c r="X3" s="251" t="s">
        <v>113</v>
      </c>
      <c r="Y3" s="149" t="s">
        <v>98</v>
      </c>
      <c r="Z3" s="251" t="s">
        <v>277</v>
      </c>
      <c r="AA3" s="152" t="s">
        <v>99</v>
      </c>
      <c r="AB3" s="251" t="s">
        <v>113</v>
      </c>
      <c r="AC3" s="490"/>
    </row>
    <row r="4" spans="1:29" ht="19.5" customHeight="1" thickBot="1">
      <c r="A4" s="699" t="s">
        <v>10</v>
      </c>
      <c r="B4" s="700"/>
      <c r="C4" s="700"/>
      <c r="D4" s="700"/>
      <c r="E4" s="700"/>
      <c r="F4" s="701"/>
      <c r="G4" s="10" t="e">
        <f>#REF!+#REF!+G7+#REF!+#REF!</f>
        <v>#REF!</v>
      </c>
      <c r="H4" s="10" t="e">
        <f>#REF!+#REF!+H7+#REF!+#REF!</f>
        <v>#REF!</v>
      </c>
      <c r="I4" s="10" t="e">
        <f>#REF!+#REF!+I7+#REF!+#REF!</f>
        <v>#REF!</v>
      </c>
      <c r="J4" s="10" t="e">
        <f>#REF!+#REF!+J7+#REF!+#REF!</f>
        <v>#REF!</v>
      </c>
      <c r="K4" s="10" t="e">
        <f>#REF!+#REF!+K7+#REF!+#REF!</f>
        <v>#REF!</v>
      </c>
      <c r="L4" s="10" t="e">
        <f>#REF!+#REF!+L7+#REF!+#REF!</f>
        <v>#REF!</v>
      </c>
      <c r="M4" s="10">
        <f>M7</f>
        <v>3000000</v>
      </c>
      <c r="N4" s="10">
        <f>N7</f>
        <v>3150000</v>
      </c>
      <c r="O4" s="10">
        <f aca="true" t="shared" si="0" ref="O4:AC4">O7</f>
        <v>2020000</v>
      </c>
      <c r="P4" s="10">
        <f t="shared" si="0"/>
        <v>2120000</v>
      </c>
      <c r="Q4" s="10">
        <f t="shared" si="0"/>
        <v>0</v>
      </c>
      <c r="R4" s="10">
        <f t="shared" si="0"/>
        <v>0</v>
      </c>
      <c r="S4" s="10">
        <f t="shared" si="0"/>
        <v>0</v>
      </c>
      <c r="T4" s="10">
        <f t="shared" si="0"/>
        <v>0</v>
      </c>
      <c r="U4" s="10">
        <f t="shared" si="0"/>
        <v>0</v>
      </c>
      <c r="V4" s="10">
        <f t="shared" si="0"/>
        <v>0</v>
      </c>
      <c r="W4" s="10">
        <f t="shared" si="0"/>
        <v>0</v>
      </c>
      <c r="X4" s="10">
        <f t="shared" si="0"/>
        <v>0</v>
      </c>
      <c r="Y4" s="10">
        <f t="shared" si="0"/>
        <v>0</v>
      </c>
      <c r="Z4" s="10">
        <f t="shared" si="0"/>
        <v>0</v>
      </c>
      <c r="AA4" s="10">
        <f t="shared" si="0"/>
        <v>0</v>
      </c>
      <c r="AB4" s="10">
        <f t="shared" si="0"/>
        <v>0</v>
      </c>
      <c r="AC4" s="10">
        <f t="shared" si="0"/>
        <v>0</v>
      </c>
    </row>
    <row r="5" spans="1:29" ht="15" customHeight="1" thickBot="1">
      <c r="A5" s="20"/>
      <c r="B5" s="20"/>
      <c r="C5" s="358"/>
      <c r="D5" s="358"/>
      <c r="E5" s="358"/>
      <c r="F5" s="358"/>
      <c r="G5" s="359"/>
      <c r="H5" s="359"/>
      <c r="I5" s="359"/>
      <c r="J5" s="359"/>
      <c r="K5" s="359"/>
      <c r="L5" s="359"/>
      <c r="M5" s="359"/>
      <c r="N5" s="338"/>
      <c r="O5" s="338"/>
      <c r="P5" s="338"/>
      <c r="Q5" s="338"/>
      <c r="R5" s="338"/>
      <c r="S5" s="338"/>
      <c r="T5" s="338"/>
      <c r="U5" s="338"/>
      <c r="V5" s="338"/>
      <c r="W5" s="338"/>
      <c r="X5" s="338"/>
      <c r="Y5" s="338"/>
      <c r="Z5" s="338"/>
      <c r="AA5" s="338"/>
      <c r="AB5" s="338"/>
      <c r="AC5" s="338"/>
    </row>
    <row r="6" spans="1:29" ht="15" hidden="1" thickBot="1">
      <c r="A6" s="20"/>
      <c r="B6" s="20"/>
      <c r="C6" s="358"/>
      <c r="D6" s="358"/>
      <c r="E6" s="358"/>
      <c r="F6" s="358"/>
      <c r="G6" s="359"/>
      <c r="H6" s="359"/>
      <c r="I6" s="359"/>
      <c r="J6" s="359"/>
      <c r="K6" s="359"/>
      <c r="L6" s="359"/>
      <c r="M6" s="359"/>
      <c r="N6" s="338"/>
      <c r="O6" s="338"/>
      <c r="P6" s="338"/>
      <c r="Q6" s="338"/>
      <c r="R6" s="338"/>
      <c r="S6" s="338"/>
      <c r="T6" s="338"/>
      <c r="U6" s="338"/>
      <c r="V6" s="338"/>
      <c r="W6" s="338"/>
      <c r="X6" s="338"/>
      <c r="Y6" s="338"/>
      <c r="Z6" s="338"/>
      <c r="AA6" s="338"/>
      <c r="AB6" s="338"/>
      <c r="AC6" s="338"/>
    </row>
    <row r="7" spans="1:29" ht="15.75" thickBot="1">
      <c r="A7" s="360"/>
      <c r="B7" s="702" t="s">
        <v>443</v>
      </c>
      <c r="C7" s="703"/>
      <c r="D7" s="703"/>
      <c r="E7" s="703"/>
      <c r="F7" s="704"/>
      <c r="G7" s="339">
        <f>G8+G28+G32</f>
        <v>4850000</v>
      </c>
      <c r="H7" s="339">
        <f aca="true" t="shared" si="1" ref="H7:AC7">H8+H28+H32</f>
        <v>3347000</v>
      </c>
      <c r="I7" s="339">
        <f t="shared" si="1"/>
        <v>3467000</v>
      </c>
      <c r="J7" s="339">
        <f t="shared" si="1"/>
        <v>5150000</v>
      </c>
      <c r="K7" s="339">
        <f t="shared" si="1"/>
        <v>5990000</v>
      </c>
      <c r="L7" s="339">
        <f t="shared" si="1"/>
        <v>3000000</v>
      </c>
      <c r="M7" s="339">
        <f>M8+M28+M32</f>
        <v>3000000</v>
      </c>
      <c r="N7" s="339">
        <f>N8+N28+N32</f>
        <v>3150000</v>
      </c>
      <c r="O7" s="339">
        <f t="shared" si="1"/>
        <v>2020000</v>
      </c>
      <c r="P7" s="339">
        <f>P8+P28+P32</f>
        <v>2120000</v>
      </c>
      <c r="Q7" s="339">
        <f t="shared" si="1"/>
        <v>0</v>
      </c>
      <c r="R7" s="341">
        <f t="shared" si="1"/>
        <v>0</v>
      </c>
      <c r="S7" s="340">
        <f t="shared" si="1"/>
        <v>0</v>
      </c>
      <c r="T7" s="339">
        <f>T8+T28+T32</f>
        <v>0</v>
      </c>
      <c r="U7" s="339">
        <f t="shared" si="1"/>
        <v>0</v>
      </c>
      <c r="V7" s="339">
        <f t="shared" si="1"/>
        <v>0</v>
      </c>
      <c r="W7" s="339">
        <f t="shared" si="1"/>
        <v>0</v>
      </c>
      <c r="X7" s="339">
        <f t="shared" si="1"/>
        <v>0</v>
      </c>
      <c r="Y7" s="339">
        <f t="shared" si="1"/>
        <v>0</v>
      </c>
      <c r="Z7" s="339">
        <f t="shared" si="1"/>
        <v>0</v>
      </c>
      <c r="AA7" s="339">
        <f t="shared" si="1"/>
        <v>0</v>
      </c>
      <c r="AB7" s="339">
        <f t="shared" si="1"/>
        <v>0</v>
      </c>
      <c r="AC7" s="339">
        <f t="shared" si="1"/>
        <v>0</v>
      </c>
    </row>
    <row r="8" spans="1:29" ht="15.75" hidden="1" thickBot="1">
      <c r="A8" s="684" t="s">
        <v>150</v>
      </c>
      <c r="B8" s="680"/>
      <c r="C8" s="681"/>
      <c r="D8" s="681"/>
      <c r="E8" s="681"/>
      <c r="F8" s="682"/>
      <c r="G8" s="342">
        <f>G9+G12+G16+G18</f>
        <v>920000</v>
      </c>
      <c r="H8" s="342">
        <f aca="true" t="shared" si="2" ref="H8:AC8">H9+H12+H16+H18</f>
        <v>3347000</v>
      </c>
      <c r="I8" s="342">
        <f t="shared" si="2"/>
        <v>2206000</v>
      </c>
      <c r="J8" s="342">
        <f aca="true" t="shared" si="3" ref="J8:P8">J9+J12+J16+J18</f>
        <v>1060000</v>
      </c>
      <c r="K8" s="342">
        <f t="shared" si="3"/>
        <v>1990000</v>
      </c>
      <c r="L8" s="342">
        <f t="shared" si="3"/>
        <v>3000000</v>
      </c>
      <c r="M8" s="342">
        <f t="shared" si="3"/>
        <v>2500000</v>
      </c>
      <c r="N8" s="344">
        <f t="shared" si="3"/>
        <v>3150000</v>
      </c>
      <c r="O8" s="344">
        <f t="shared" si="3"/>
        <v>2020000</v>
      </c>
      <c r="P8" s="344">
        <f t="shared" si="3"/>
        <v>2120000</v>
      </c>
      <c r="Q8" s="345">
        <f t="shared" si="2"/>
        <v>0</v>
      </c>
      <c r="R8" s="347">
        <f t="shared" si="2"/>
        <v>0</v>
      </c>
      <c r="S8" s="348">
        <f t="shared" si="2"/>
        <v>0</v>
      </c>
      <c r="T8" s="346">
        <f>T9+T12+T16+T18</f>
        <v>0</v>
      </c>
      <c r="U8" s="345">
        <f t="shared" si="2"/>
        <v>0</v>
      </c>
      <c r="V8" s="344">
        <f t="shared" si="2"/>
        <v>0</v>
      </c>
      <c r="W8" s="346">
        <f t="shared" si="2"/>
        <v>0</v>
      </c>
      <c r="X8" s="344">
        <f t="shared" si="2"/>
        <v>0</v>
      </c>
      <c r="Y8" s="345">
        <f t="shared" si="2"/>
        <v>0</v>
      </c>
      <c r="Z8" s="344">
        <f t="shared" si="2"/>
        <v>0</v>
      </c>
      <c r="AA8" s="346">
        <f t="shared" si="2"/>
        <v>0</v>
      </c>
      <c r="AB8" s="344">
        <f t="shared" si="2"/>
        <v>0</v>
      </c>
      <c r="AC8" s="344">
        <f t="shared" si="2"/>
        <v>0</v>
      </c>
    </row>
    <row r="9" spans="1:29" ht="15" customHeight="1" hidden="1" thickBot="1">
      <c r="A9" s="685"/>
      <c r="B9" s="11" t="s">
        <v>444</v>
      </c>
      <c r="C9" s="11" t="s">
        <v>73</v>
      </c>
      <c r="D9" s="11">
        <v>2</v>
      </c>
      <c r="E9" s="12" t="s">
        <v>114</v>
      </c>
      <c r="F9" s="125" t="s">
        <v>115</v>
      </c>
      <c r="G9" s="13">
        <f>SUM(G10:G11)</f>
        <v>0</v>
      </c>
      <c r="H9" s="13">
        <f>SUM(H10:H11)</f>
        <v>300000</v>
      </c>
      <c r="I9" s="14">
        <f>SUM(I10:I11)</f>
        <v>50000</v>
      </c>
      <c r="J9" s="13">
        <f aca="true" t="shared" si="4" ref="J9:P9">SUM(J10:J11)</f>
        <v>0</v>
      </c>
      <c r="K9" s="13">
        <f t="shared" si="4"/>
        <v>0</v>
      </c>
      <c r="L9" s="13">
        <f t="shared" si="4"/>
        <v>0</v>
      </c>
      <c r="M9" s="13">
        <f t="shared" si="4"/>
        <v>0</v>
      </c>
      <c r="N9" s="258">
        <f t="shared" si="4"/>
        <v>0</v>
      </c>
      <c r="O9" s="258">
        <f t="shared" si="4"/>
        <v>0</v>
      </c>
      <c r="P9" s="258">
        <f t="shared" si="4"/>
        <v>0</v>
      </c>
      <c r="Q9" s="261">
        <f aca="true" t="shared" si="5" ref="Q9:AC9">SUM(Q10:Q11)</f>
        <v>0</v>
      </c>
      <c r="R9" s="259">
        <f t="shared" si="5"/>
        <v>0</v>
      </c>
      <c r="S9" s="297">
        <f t="shared" si="5"/>
        <v>0</v>
      </c>
      <c r="T9" s="262">
        <f t="shared" si="5"/>
        <v>0</v>
      </c>
      <c r="U9" s="261">
        <f t="shared" si="5"/>
        <v>0</v>
      </c>
      <c r="V9" s="258">
        <f t="shared" si="5"/>
        <v>0</v>
      </c>
      <c r="W9" s="262">
        <f t="shared" si="5"/>
        <v>0</v>
      </c>
      <c r="X9" s="258">
        <f t="shared" si="5"/>
        <v>0</v>
      </c>
      <c r="Y9" s="261">
        <f t="shared" si="5"/>
        <v>0</v>
      </c>
      <c r="Z9" s="258">
        <f t="shared" si="5"/>
        <v>0</v>
      </c>
      <c r="AA9" s="262">
        <f t="shared" si="5"/>
        <v>0</v>
      </c>
      <c r="AB9" s="258">
        <f t="shared" si="5"/>
        <v>0</v>
      </c>
      <c r="AC9" s="258">
        <f t="shared" si="5"/>
        <v>0</v>
      </c>
    </row>
    <row r="10" spans="1:29" ht="15" customHeight="1" hidden="1">
      <c r="A10" s="685"/>
      <c r="B10" s="361" t="s">
        <v>444</v>
      </c>
      <c r="C10" s="361" t="s">
        <v>73</v>
      </c>
      <c r="D10" s="362" t="s">
        <v>445</v>
      </c>
      <c r="E10" s="361" t="s">
        <v>446</v>
      </c>
      <c r="F10" s="363" t="s">
        <v>447</v>
      </c>
      <c r="G10" s="364">
        <v>0</v>
      </c>
      <c r="H10" s="364">
        <v>0</v>
      </c>
      <c r="I10" s="365">
        <v>50000</v>
      </c>
      <c r="J10" s="364">
        <v>0</v>
      </c>
      <c r="K10" s="364">
        <v>0</v>
      </c>
      <c r="L10" s="364">
        <v>0</v>
      </c>
      <c r="M10" s="364">
        <v>0</v>
      </c>
      <c r="N10" s="366">
        <v>0</v>
      </c>
      <c r="O10" s="366">
        <v>0</v>
      </c>
      <c r="P10" s="366">
        <v>0</v>
      </c>
      <c r="Q10" s="367">
        <v>0</v>
      </c>
      <c r="R10" s="369">
        <v>0</v>
      </c>
      <c r="S10" s="370">
        <v>0</v>
      </c>
      <c r="T10" s="368">
        <f>R10-S10</f>
        <v>0</v>
      </c>
      <c r="U10" s="367">
        <v>0</v>
      </c>
      <c r="V10" s="366">
        <v>0</v>
      </c>
      <c r="W10" s="368">
        <f>U10-V10</f>
        <v>0</v>
      </c>
      <c r="X10" s="366">
        <v>0</v>
      </c>
      <c r="Y10" s="367">
        <v>0</v>
      </c>
      <c r="Z10" s="366">
        <v>0</v>
      </c>
      <c r="AA10" s="368">
        <f>Y10-Z10</f>
        <v>0</v>
      </c>
      <c r="AB10" s="366">
        <v>0</v>
      </c>
      <c r="AC10" s="257">
        <f aca="true" t="shared" si="6" ref="AC10:AC26">S10+X10+AB10</f>
        <v>0</v>
      </c>
    </row>
    <row r="11" spans="1:29" ht="15" customHeight="1" hidden="1" thickBot="1">
      <c r="A11" s="686"/>
      <c r="B11" s="371" t="s">
        <v>444</v>
      </c>
      <c r="C11" s="371" t="s">
        <v>73</v>
      </c>
      <c r="D11" s="372" t="s">
        <v>445</v>
      </c>
      <c r="E11" s="371" t="s">
        <v>96</v>
      </c>
      <c r="F11" s="373" t="s">
        <v>448</v>
      </c>
      <c r="G11" s="374">
        <v>0</v>
      </c>
      <c r="H11" s="374">
        <v>300000</v>
      </c>
      <c r="I11" s="375">
        <v>0</v>
      </c>
      <c r="J11" s="374">
        <v>0</v>
      </c>
      <c r="K11" s="374">
        <v>0</v>
      </c>
      <c r="L11" s="374">
        <v>0</v>
      </c>
      <c r="M11" s="374">
        <v>0</v>
      </c>
      <c r="N11" s="376">
        <v>0</v>
      </c>
      <c r="O11" s="376">
        <v>0</v>
      </c>
      <c r="P11" s="376">
        <v>0</v>
      </c>
      <c r="Q11" s="377">
        <v>0</v>
      </c>
      <c r="R11" s="379">
        <v>0</v>
      </c>
      <c r="S11" s="380">
        <v>0</v>
      </c>
      <c r="T11" s="378">
        <f>R11-S11</f>
        <v>0</v>
      </c>
      <c r="U11" s="377">
        <v>0</v>
      </c>
      <c r="V11" s="376">
        <v>0</v>
      </c>
      <c r="W11" s="378">
        <f>U11-V11</f>
        <v>0</v>
      </c>
      <c r="X11" s="376">
        <v>0</v>
      </c>
      <c r="Y11" s="377">
        <v>0</v>
      </c>
      <c r="Z11" s="376">
        <v>0</v>
      </c>
      <c r="AA11" s="378">
        <f>Y11-Z11</f>
        <v>0</v>
      </c>
      <c r="AB11" s="376">
        <v>0</v>
      </c>
      <c r="AC11" s="257">
        <f t="shared" si="6"/>
        <v>0</v>
      </c>
    </row>
    <row r="12" spans="1:29" ht="15" customHeight="1" hidden="1" thickBot="1">
      <c r="A12" s="686"/>
      <c r="B12" s="11" t="s">
        <v>444</v>
      </c>
      <c r="C12" s="16" t="s">
        <v>74</v>
      </c>
      <c r="D12" s="16">
        <v>2</v>
      </c>
      <c r="E12" s="17" t="s">
        <v>114</v>
      </c>
      <c r="F12" s="18" t="s">
        <v>115</v>
      </c>
      <c r="G12" s="13">
        <f aca="true" t="shared" si="7" ref="G12:AC12">SUM(G13:G15)</f>
        <v>0</v>
      </c>
      <c r="H12" s="13">
        <f t="shared" si="7"/>
        <v>150000</v>
      </c>
      <c r="I12" s="14">
        <f t="shared" si="7"/>
        <v>0</v>
      </c>
      <c r="J12" s="13">
        <f aca="true" t="shared" si="8" ref="J12:P12">SUM(J13:J15)</f>
        <v>30000</v>
      </c>
      <c r="K12" s="13">
        <f t="shared" si="8"/>
        <v>0</v>
      </c>
      <c r="L12" s="13">
        <f t="shared" si="8"/>
        <v>0</v>
      </c>
      <c r="M12" s="13">
        <f t="shared" si="8"/>
        <v>0</v>
      </c>
      <c r="N12" s="258">
        <f t="shared" si="8"/>
        <v>0</v>
      </c>
      <c r="O12" s="258">
        <f t="shared" si="8"/>
        <v>0</v>
      </c>
      <c r="P12" s="258">
        <f t="shared" si="8"/>
        <v>0</v>
      </c>
      <c r="Q12" s="261">
        <f t="shared" si="7"/>
        <v>0</v>
      </c>
      <c r="R12" s="259">
        <f t="shared" si="7"/>
        <v>0</v>
      </c>
      <c r="S12" s="297">
        <f t="shared" si="7"/>
        <v>0</v>
      </c>
      <c r="T12" s="262">
        <f>SUM(T13:T15)</f>
        <v>0</v>
      </c>
      <c r="U12" s="261">
        <f t="shared" si="7"/>
        <v>0</v>
      </c>
      <c r="V12" s="258">
        <f t="shared" si="7"/>
        <v>0</v>
      </c>
      <c r="W12" s="262">
        <f t="shared" si="7"/>
        <v>0</v>
      </c>
      <c r="X12" s="258">
        <f t="shared" si="7"/>
        <v>0</v>
      </c>
      <c r="Y12" s="261">
        <f t="shared" si="7"/>
        <v>0</v>
      </c>
      <c r="Z12" s="258">
        <f t="shared" si="7"/>
        <v>0</v>
      </c>
      <c r="AA12" s="262">
        <f t="shared" si="7"/>
        <v>0</v>
      </c>
      <c r="AB12" s="258">
        <f t="shared" si="7"/>
        <v>0</v>
      </c>
      <c r="AC12" s="258">
        <f t="shared" si="7"/>
        <v>0</v>
      </c>
    </row>
    <row r="13" spans="1:29" ht="15" customHeight="1" hidden="1" thickBot="1">
      <c r="A13" s="686"/>
      <c r="B13" s="361" t="s">
        <v>444</v>
      </c>
      <c r="C13" s="371" t="s">
        <v>74</v>
      </c>
      <c r="D13" s="372" t="s">
        <v>449</v>
      </c>
      <c r="E13" s="371" t="s">
        <v>75</v>
      </c>
      <c r="F13" s="373" t="s">
        <v>76</v>
      </c>
      <c r="G13" s="374">
        <v>0</v>
      </c>
      <c r="H13" s="374">
        <v>110000</v>
      </c>
      <c r="I13" s="381">
        <v>0</v>
      </c>
      <c r="J13" s="382">
        <v>0</v>
      </c>
      <c r="K13" s="382">
        <v>0</v>
      </c>
      <c r="L13" s="382">
        <v>0</v>
      </c>
      <c r="M13" s="382">
        <v>0</v>
      </c>
      <c r="N13" s="383">
        <v>0</v>
      </c>
      <c r="O13" s="383">
        <v>0</v>
      </c>
      <c r="P13" s="383">
        <v>0</v>
      </c>
      <c r="Q13" s="384">
        <v>0</v>
      </c>
      <c r="R13" s="386">
        <v>0</v>
      </c>
      <c r="S13" s="387">
        <v>0</v>
      </c>
      <c r="T13" s="385">
        <f>R13-S13</f>
        <v>0</v>
      </c>
      <c r="U13" s="384">
        <v>0</v>
      </c>
      <c r="V13" s="383">
        <v>0</v>
      </c>
      <c r="W13" s="385">
        <f>U13-V13</f>
        <v>0</v>
      </c>
      <c r="X13" s="383">
        <v>0</v>
      </c>
      <c r="Y13" s="384">
        <v>0</v>
      </c>
      <c r="Z13" s="383">
        <v>0</v>
      </c>
      <c r="AA13" s="385">
        <f>Y13-Z13</f>
        <v>0</v>
      </c>
      <c r="AB13" s="383">
        <v>0</v>
      </c>
      <c r="AC13" s="257">
        <f t="shared" si="6"/>
        <v>0</v>
      </c>
    </row>
    <row r="14" spans="1:29" ht="15" customHeight="1" hidden="1" thickBot="1">
      <c r="A14" s="686"/>
      <c r="B14" s="371" t="s">
        <v>444</v>
      </c>
      <c r="C14" s="388" t="s">
        <v>74</v>
      </c>
      <c r="D14" s="389" t="s">
        <v>449</v>
      </c>
      <c r="E14" s="388" t="s">
        <v>446</v>
      </c>
      <c r="F14" s="390" t="s">
        <v>447</v>
      </c>
      <c r="G14" s="382">
        <v>0</v>
      </c>
      <c r="H14" s="382">
        <v>0</v>
      </c>
      <c r="I14" s="381">
        <v>0</v>
      </c>
      <c r="J14" s="382">
        <v>30000</v>
      </c>
      <c r="K14" s="382">
        <v>0</v>
      </c>
      <c r="L14" s="382">
        <v>0</v>
      </c>
      <c r="M14" s="382">
        <v>0</v>
      </c>
      <c r="N14" s="383">
        <v>0</v>
      </c>
      <c r="O14" s="383">
        <v>0</v>
      </c>
      <c r="P14" s="383">
        <v>0</v>
      </c>
      <c r="Q14" s="384">
        <v>0</v>
      </c>
      <c r="R14" s="386">
        <v>0</v>
      </c>
      <c r="S14" s="387">
        <v>0</v>
      </c>
      <c r="T14" s="385">
        <f>R14-S14</f>
        <v>0</v>
      </c>
      <c r="U14" s="384">
        <v>0</v>
      </c>
      <c r="V14" s="383">
        <v>0</v>
      </c>
      <c r="W14" s="385">
        <f>U14-V14</f>
        <v>0</v>
      </c>
      <c r="X14" s="383">
        <v>0</v>
      </c>
      <c r="Y14" s="384">
        <v>0</v>
      </c>
      <c r="Z14" s="383">
        <v>0</v>
      </c>
      <c r="AA14" s="385">
        <f>Y14-Z14</f>
        <v>0</v>
      </c>
      <c r="AB14" s="383">
        <v>0</v>
      </c>
      <c r="AC14" s="257">
        <f t="shared" si="6"/>
        <v>0</v>
      </c>
    </row>
    <row r="15" spans="1:29" ht="15" customHeight="1" hidden="1">
      <c r="A15" s="686"/>
      <c r="B15" s="371" t="s">
        <v>444</v>
      </c>
      <c r="C15" s="391" t="s">
        <v>74</v>
      </c>
      <c r="D15" s="392" t="s">
        <v>449</v>
      </c>
      <c r="E15" s="391" t="s">
        <v>96</v>
      </c>
      <c r="F15" s="393" t="s">
        <v>450</v>
      </c>
      <c r="G15" s="394">
        <v>0</v>
      </c>
      <c r="H15" s="394">
        <v>40000</v>
      </c>
      <c r="I15" s="395">
        <v>0</v>
      </c>
      <c r="J15" s="394">
        <v>0</v>
      </c>
      <c r="K15" s="394">
        <v>0</v>
      </c>
      <c r="L15" s="394">
        <v>0</v>
      </c>
      <c r="M15" s="394">
        <v>0</v>
      </c>
      <c r="N15" s="396">
        <v>0</v>
      </c>
      <c r="O15" s="396">
        <v>0</v>
      </c>
      <c r="P15" s="396">
        <v>0</v>
      </c>
      <c r="Q15" s="397">
        <v>0</v>
      </c>
      <c r="R15" s="399">
        <v>0</v>
      </c>
      <c r="S15" s="400">
        <v>0</v>
      </c>
      <c r="T15" s="398">
        <f>R15-S15</f>
        <v>0</v>
      </c>
      <c r="U15" s="397">
        <v>0</v>
      </c>
      <c r="V15" s="396">
        <v>0</v>
      </c>
      <c r="W15" s="398">
        <f>U15-V15</f>
        <v>0</v>
      </c>
      <c r="X15" s="396">
        <v>0</v>
      </c>
      <c r="Y15" s="397">
        <v>0</v>
      </c>
      <c r="Z15" s="396">
        <v>0</v>
      </c>
      <c r="AA15" s="398">
        <f>Y15-Z15</f>
        <v>0</v>
      </c>
      <c r="AB15" s="396">
        <v>0</v>
      </c>
      <c r="AC15" s="257">
        <f t="shared" si="6"/>
        <v>0</v>
      </c>
    </row>
    <row r="16" spans="1:29" ht="15" customHeight="1" hidden="1">
      <c r="A16" s="686"/>
      <c r="B16" s="11" t="s">
        <v>444</v>
      </c>
      <c r="C16" s="16" t="s">
        <v>72</v>
      </c>
      <c r="D16" s="16">
        <v>2</v>
      </c>
      <c r="E16" s="17" t="s">
        <v>114</v>
      </c>
      <c r="F16" s="18" t="s">
        <v>115</v>
      </c>
      <c r="G16" s="13">
        <f>G17</f>
        <v>0</v>
      </c>
      <c r="H16" s="13">
        <f aca="true" t="shared" si="9" ref="H16:AC16">H17</f>
        <v>0</v>
      </c>
      <c r="I16" s="13">
        <f t="shared" si="9"/>
        <v>0</v>
      </c>
      <c r="J16" s="13">
        <f t="shared" si="9"/>
        <v>30000</v>
      </c>
      <c r="K16" s="13">
        <f t="shared" si="9"/>
        <v>0</v>
      </c>
      <c r="L16" s="13">
        <f t="shared" si="9"/>
        <v>0</v>
      </c>
      <c r="M16" s="13">
        <f t="shared" si="9"/>
        <v>0</v>
      </c>
      <c r="N16" s="258">
        <f t="shared" si="9"/>
        <v>0</v>
      </c>
      <c r="O16" s="258">
        <f t="shared" si="9"/>
        <v>0</v>
      </c>
      <c r="P16" s="258">
        <f t="shared" si="9"/>
        <v>0</v>
      </c>
      <c r="Q16" s="261">
        <f t="shared" si="9"/>
        <v>0</v>
      </c>
      <c r="R16" s="259">
        <f t="shared" si="9"/>
        <v>0</v>
      </c>
      <c r="S16" s="297">
        <f t="shared" si="9"/>
        <v>0</v>
      </c>
      <c r="T16" s="262">
        <f t="shared" si="9"/>
        <v>0</v>
      </c>
      <c r="U16" s="261">
        <f t="shared" si="9"/>
        <v>0</v>
      </c>
      <c r="V16" s="258">
        <f t="shared" si="9"/>
        <v>0</v>
      </c>
      <c r="W16" s="262">
        <f t="shared" si="9"/>
        <v>0</v>
      </c>
      <c r="X16" s="258">
        <f t="shared" si="9"/>
        <v>0</v>
      </c>
      <c r="Y16" s="261">
        <f t="shared" si="9"/>
        <v>0</v>
      </c>
      <c r="Z16" s="258">
        <f t="shared" si="9"/>
        <v>0</v>
      </c>
      <c r="AA16" s="262">
        <f t="shared" si="9"/>
        <v>0</v>
      </c>
      <c r="AB16" s="258">
        <f t="shared" si="9"/>
        <v>0</v>
      </c>
      <c r="AC16" s="258">
        <f t="shared" si="9"/>
        <v>0</v>
      </c>
    </row>
    <row r="17" spans="1:29" ht="15" customHeight="1" hidden="1">
      <c r="A17" s="686"/>
      <c r="B17" s="361" t="s">
        <v>444</v>
      </c>
      <c r="C17" s="388" t="s">
        <v>72</v>
      </c>
      <c r="D17" s="389" t="s">
        <v>451</v>
      </c>
      <c r="E17" s="391" t="s">
        <v>96</v>
      </c>
      <c r="F17" s="393" t="s">
        <v>450</v>
      </c>
      <c r="G17" s="394">
        <v>0</v>
      </c>
      <c r="H17" s="394">
        <v>0</v>
      </c>
      <c r="I17" s="395">
        <v>0</v>
      </c>
      <c r="J17" s="394">
        <v>30000</v>
      </c>
      <c r="K17" s="394">
        <v>0</v>
      </c>
      <c r="L17" s="394">
        <v>0</v>
      </c>
      <c r="M17" s="394">
        <v>0</v>
      </c>
      <c r="N17" s="396">
        <v>0</v>
      </c>
      <c r="O17" s="396">
        <v>0</v>
      </c>
      <c r="P17" s="396">
        <v>0</v>
      </c>
      <c r="Q17" s="397">
        <v>0</v>
      </c>
      <c r="R17" s="399">
        <v>0</v>
      </c>
      <c r="S17" s="400">
        <v>0</v>
      </c>
      <c r="T17" s="398">
        <f>R17-S17</f>
        <v>0</v>
      </c>
      <c r="U17" s="397">
        <v>0</v>
      </c>
      <c r="V17" s="396">
        <v>0</v>
      </c>
      <c r="W17" s="398">
        <f>U17-V17</f>
        <v>0</v>
      </c>
      <c r="X17" s="396">
        <v>0</v>
      </c>
      <c r="Y17" s="397">
        <v>0</v>
      </c>
      <c r="Z17" s="396">
        <v>0</v>
      </c>
      <c r="AA17" s="398">
        <f>Y17-Z17</f>
        <v>0</v>
      </c>
      <c r="AB17" s="396">
        <v>0</v>
      </c>
      <c r="AC17" s="257">
        <f t="shared" si="6"/>
        <v>0</v>
      </c>
    </row>
    <row r="18" spans="1:29" ht="19.5" customHeight="1" thickBot="1">
      <c r="A18" s="686"/>
      <c r="B18" s="11" t="s">
        <v>444</v>
      </c>
      <c r="C18" s="11" t="s">
        <v>77</v>
      </c>
      <c r="D18" s="11">
        <v>2</v>
      </c>
      <c r="E18" s="12" t="s">
        <v>114</v>
      </c>
      <c r="F18" s="125" t="s">
        <v>115</v>
      </c>
      <c r="G18" s="13">
        <f>SUM(G19:G26)</f>
        <v>920000</v>
      </c>
      <c r="H18" s="13">
        <f aca="true" t="shared" si="10" ref="H18:AC18">SUM(H19:H26)</f>
        <v>2897000</v>
      </c>
      <c r="I18" s="13">
        <f t="shared" si="10"/>
        <v>2156000</v>
      </c>
      <c r="J18" s="13">
        <f t="shared" si="10"/>
        <v>1000000</v>
      </c>
      <c r="K18" s="13">
        <f t="shared" si="10"/>
        <v>1990000</v>
      </c>
      <c r="L18" s="13">
        <f t="shared" si="10"/>
        <v>3000000</v>
      </c>
      <c r="M18" s="13">
        <f>SUM(M19:M26)</f>
        <v>2500000</v>
      </c>
      <c r="N18" s="258">
        <f>SUM(N19:N26)</f>
        <v>3150000</v>
      </c>
      <c r="O18" s="258">
        <f t="shared" si="10"/>
        <v>2020000</v>
      </c>
      <c r="P18" s="258">
        <f>SUM(P19:P26)</f>
        <v>2120000</v>
      </c>
      <c r="Q18" s="258">
        <f t="shared" si="10"/>
        <v>0</v>
      </c>
      <c r="R18" s="259">
        <f t="shared" si="10"/>
        <v>0</v>
      </c>
      <c r="S18" s="297">
        <f t="shared" si="10"/>
        <v>0</v>
      </c>
      <c r="T18" s="258">
        <f>SUM(T19:T26)</f>
        <v>0</v>
      </c>
      <c r="U18" s="258">
        <f t="shared" si="10"/>
        <v>0</v>
      </c>
      <c r="V18" s="258">
        <f t="shared" si="10"/>
        <v>0</v>
      </c>
      <c r="W18" s="258">
        <f t="shared" si="10"/>
        <v>0</v>
      </c>
      <c r="X18" s="258">
        <f t="shared" si="10"/>
        <v>0</v>
      </c>
      <c r="Y18" s="258">
        <f t="shared" si="10"/>
        <v>0</v>
      </c>
      <c r="Z18" s="258">
        <f t="shared" si="10"/>
        <v>0</v>
      </c>
      <c r="AA18" s="258">
        <f t="shared" si="10"/>
        <v>0</v>
      </c>
      <c r="AB18" s="258">
        <f t="shared" si="10"/>
        <v>0</v>
      </c>
      <c r="AC18" s="258">
        <f t="shared" si="10"/>
        <v>0</v>
      </c>
    </row>
    <row r="19" spans="1:29" ht="19.5" customHeight="1" thickBot="1">
      <c r="A19" s="686"/>
      <c r="B19" s="361" t="s">
        <v>444</v>
      </c>
      <c r="C19" s="401" t="s">
        <v>77</v>
      </c>
      <c r="D19" s="688" t="s">
        <v>452</v>
      </c>
      <c r="E19" s="402" t="s">
        <v>91</v>
      </c>
      <c r="F19" s="403" t="s">
        <v>92</v>
      </c>
      <c r="G19" s="404">
        <v>0</v>
      </c>
      <c r="H19" s="405">
        <v>0</v>
      </c>
      <c r="I19" s="406">
        <v>0</v>
      </c>
      <c r="J19" s="404">
        <v>0</v>
      </c>
      <c r="K19" s="404">
        <v>0</v>
      </c>
      <c r="L19" s="404">
        <v>100000</v>
      </c>
      <c r="M19" s="404">
        <v>50000</v>
      </c>
      <c r="N19" s="349">
        <v>200000</v>
      </c>
      <c r="O19" s="349">
        <v>200000</v>
      </c>
      <c r="P19" s="349">
        <v>200000</v>
      </c>
      <c r="Q19" s="407"/>
      <c r="R19" s="351"/>
      <c r="S19" s="352"/>
      <c r="T19" s="409">
        <f>R19-S19</f>
        <v>0</v>
      </c>
      <c r="U19" s="350"/>
      <c r="V19" s="408"/>
      <c r="W19" s="409">
        <f>U19-V19</f>
        <v>0</v>
      </c>
      <c r="X19" s="408"/>
      <c r="Y19" s="350"/>
      <c r="Z19" s="408"/>
      <c r="AA19" s="409">
        <f aca="true" t="shared" si="11" ref="AA19:AA26">Y19-Z19</f>
        <v>0</v>
      </c>
      <c r="AB19" s="408"/>
      <c r="AC19" s="257">
        <f t="shared" si="6"/>
        <v>0</v>
      </c>
    </row>
    <row r="20" spans="1:29" ht="19.5" customHeight="1" thickBot="1">
      <c r="A20" s="686"/>
      <c r="B20" s="410" t="s">
        <v>444</v>
      </c>
      <c r="C20" s="411" t="s">
        <v>77</v>
      </c>
      <c r="D20" s="685"/>
      <c r="E20" s="388" t="s">
        <v>75</v>
      </c>
      <c r="F20" s="390" t="s">
        <v>76</v>
      </c>
      <c r="G20" s="382">
        <v>70000</v>
      </c>
      <c r="H20" s="412">
        <v>0</v>
      </c>
      <c r="I20" s="381">
        <v>15000</v>
      </c>
      <c r="J20" s="382">
        <v>0</v>
      </c>
      <c r="K20" s="382">
        <v>450000</v>
      </c>
      <c r="L20" s="382">
        <v>500000</v>
      </c>
      <c r="M20" s="382">
        <v>400000</v>
      </c>
      <c r="N20" s="353">
        <v>400000</v>
      </c>
      <c r="O20" s="353">
        <v>200000</v>
      </c>
      <c r="P20" s="353">
        <v>200000</v>
      </c>
      <c r="Q20" s="413"/>
      <c r="R20" s="264"/>
      <c r="S20" s="298"/>
      <c r="T20" s="385">
        <f aca="true" t="shared" si="12" ref="T20:T26">R20-S20</f>
        <v>0</v>
      </c>
      <c r="U20" s="263"/>
      <c r="V20" s="414"/>
      <c r="W20" s="385">
        <f aca="true" t="shared" si="13" ref="W20:W26">U20-V20</f>
        <v>0</v>
      </c>
      <c r="X20" s="414"/>
      <c r="Y20" s="263"/>
      <c r="Z20" s="414"/>
      <c r="AA20" s="385">
        <f t="shared" si="11"/>
        <v>0</v>
      </c>
      <c r="AB20" s="414"/>
      <c r="AC20" s="257">
        <f t="shared" si="6"/>
        <v>0</v>
      </c>
    </row>
    <row r="21" spans="1:29" ht="19.5" customHeight="1" thickBot="1">
      <c r="A21" s="686"/>
      <c r="B21" s="410" t="s">
        <v>444</v>
      </c>
      <c r="C21" s="411" t="s">
        <v>77</v>
      </c>
      <c r="D21" s="685"/>
      <c r="E21" s="388" t="s">
        <v>78</v>
      </c>
      <c r="F21" s="390" t="s">
        <v>0</v>
      </c>
      <c r="G21" s="382">
        <v>0</v>
      </c>
      <c r="H21" s="412">
        <v>0</v>
      </c>
      <c r="I21" s="381">
        <v>15000</v>
      </c>
      <c r="J21" s="382">
        <v>0</v>
      </c>
      <c r="K21" s="382">
        <v>0</v>
      </c>
      <c r="L21" s="382">
        <v>0</v>
      </c>
      <c r="M21" s="382">
        <v>0</v>
      </c>
      <c r="N21" s="353"/>
      <c r="O21" s="353"/>
      <c r="P21" s="353"/>
      <c r="Q21" s="413"/>
      <c r="R21" s="264"/>
      <c r="S21" s="298"/>
      <c r="T21" s="385">
        <f t="shared" si="12"/>
        <v>0</v>
      </c>
      <c r="U21" s="263"/>
      <c r="V21" s="414"/>
      <c r="W21" s="385">
        <f t="shared" si="13"/>
        <v>0</v>
      </c>
      <c r="X21" s="414"/>
      <c r="Y21" s="263"/>
      <c r="Z21" s="414"/>
      <c r="AA21" s="385">
        <f t="shared" si="11"/>
        <v>0</v>
      </c>
      <c r="AB21" s="414"/>
      <c r="AC21" s="257">
        <f t="shared" si="6"/>
        <v>0</v>
      </c>
    </row>
    <row r="22" spans="1:29" ht="19.5" customHeight="1" thickBot="1">
      <c r="A22" s="686"/>
      <c r="B22" s="410" t="s">
        <v>444</v>
      </c>
      <c r="C22" s="415" t="s">
        <v>77</v>
      </c>
      <c r="D22" s="685"/>
      <c r="E22" s="416" t="s">
        <v>93</v>
      </c>
      <c r="F22" s="417" t="s">
        <v>453</v>
      </c>
      <c r="G22" s="418">
        <v>0</v>
      </c>
      <c r="H22" s="419">
        <v>0</v>
      </c>
      <c r="I22" s="420">
        <v>25000</v>
      </c>
      <c r="J22" s="418">
        <v>0</v>
      </c>
      <c r="K22" s="418">
        <v>160000</v>
      </c>
      <c r="L22" s="418">
        <v>100000</v>
      </c>
      <c r="M22" s="418">
        <v>50000</v>
      </c>
      <c r="N22" s="353">
        <v>500000</v>
      </c>
      <c r="O22" s="353">
        <v>30000</v>
      </c>
      <c r="P22" s="353">
        <v>30000</v>
      </c>
      <c r="Q22" s="413"/>
      <c r="R22" s="264"/>
      <c r="S22" s="298"/>
      <c r="T22" s="421">
        <f t="shared" si="12"/>
        <v>0</v>
      </c>
      <c r="U22" s="263"/>
      <c r="V22" s="414"/>
      <c r="W22" s="421">
        <f t="shared" si="13"/>
        <v>0</v>
      </c>
      <c r="X22" s="414"/>
      <c r="Y22" s="263"/>
      <c r="Z22" s="414"/>
      <c r="AA22" s="421">
        <f t="shared" si="11"/>
        <v>0</v>
      </c>
      <c r="AB22" s="414"/>
      <c r="AC22" s="257">
        <f t="shared" si="6"/>
        <v>0</v>
      </c>
    </row>
    <row r="23" spans="1:29" ht="19.5" customHeight="1" thickBot="1">
      <c r="A23" s="686"/>
      <c r="B23" s="410" t="s">
        <v>444</v>
      </c>
      <c r="C23" s="388" t="s">
        <v>77</v>
      </c>
      <c r="D23" s="685"/>
      <c r="E23" s="388" t="s">
        <v>100</v>
      </c>
      <c r="F23" s="390" t="s">
        <v>454</v>
      </c>
      <c r="G23" s="382">
        <v>150000</v>
      </c>
      <c r="H23" s="382">
        <v>1400000</v>
      </c>
      <c r="I23" s="381">
        <v>450000</v>
      </c>
      <c r="J23" s="382">
        <v>0</v>
      </c>
      <c r="K23" s="382">
        <v>200000</v>
      </c>
      <c r="L23" s="382">
        <v>400000</v>
      </c>
      <c r="M23" s="382">
        <v>300000</v>
      </c>
      <c r="N23" s="353">
        <v>300000</v>
      </c>
      <c r="O23" s="353">
        <v>500000</v>
      </c>
      <c r="P23" s="353">
        <v>500000</v>
      </c>
      <c r="Q23" s="413"/>
      <c r="R23" s="264"/>
      <c r="S23" s="298"/>
      <c r="T23" s="385">
        <f>R23-S23</f>
        <v>0</v>
      </c>
      <c r="U23" s="263"/>
      <c r="V23" s="414"/>
      <c r="W23" s="385">
        <f>U23-V23</f>
        <v>0</v>
      </c>
      <c r="X23" s="414"/>
      <c r="Y23" s="263"/>
      <c r="Z23" s="414"/>
      <c r="AA23" s="385">
        <f t="shared" si="11"/>
        <v>0</v>
      </c>
      <c r="AB23" s="414"/>
      <c r="AC23" s="257">
        <f t="shared" si="6"/>
        <v>0</v>
      </c>
    </row>
    <row r="24" spans="1:29" ht="19.5" customHeight="1" thickBot="1">
      <c r="A24" s="686"/>
      <c r="B24" s="410" t="s">
        <v>444</v>
      </c>
      <c r="C24" s="422" t="s">
        <v>77</v>
      </c>
      <c r="D24" s="685"/>
      <c r="E24" s="371" t="s">
        <v>94</v>
      </c>
      <c r="F24" s="373" t="s">
        <v>455</v>
      </c>
      <c r="G24" s="374">
        <v>0</v>
      </c>
      <c r="H24" s="374">
        <v>550000</v>
      </c>
      <c r="I24" s="375">
        <v>570000</v>
      </c>
      <c r="J24" s="374">
        <v>1000000</v>
      </c>
      <c r="K24" s="374">
        <v>1070000</v>
      </c>
      <c r="L24" s="374">
        <v>1700000</v>
      </c>
      <c r="M24" s="374">
        <v>1600000</v>
      </c>
      <c r="N24" s="353">
        <v>1600000</v>
      </c>
      <c r="O24" s="353">
        <v>1000000</v>
      </c>
      <c r="P24" s="353">
        <v>1100000</v>
      </c>
      <c r="Q24" s="413"/>
      <c r="R24" s="264"/>
      <c r="S24" s="298"/>
      <c r="T24" s="378">
        <f t="shared" si="12"/>
        <v>0</v>
      </c>
      <c r="U24" s="263"/>
      <c r="V24" s="414"/>
      <c r="W24" s="378">
        <f t="shared" si="13"/>
        <v>0</v>
      </c>
      <c r="X24" s="414"/>
      <c r="Y24" s="263"/>
      <c r="Z24" s="414"/>
      <c r="AA24" s="378">
        <f t="shared" si="11"/>
        <v>0</v>
      </c>
      <c r="AB24" s="414"/>
      <c r="AC24" s="257">
        <f t="shared" si="6"/>
        <v>0</v>
      </c>
    </row>
    <row r="25" spans="1:29" ht="19.5" customHeight="1" thickBot="1">
      <c r="A25" s="686"/>
      <c r="B25" s="410" t="s">
        <v>444</v>
      </c>
      <c r="C25" s="411" t="s">
        <v>77</v>
      </c>
      <c r="D25" s="685"/>
      <c r="E25" s="371" t="s">
        <v>95</v>
      </c>
      <c r="F25" s="373" t="s">
        <v>456</v>
      </c>
      <c r="G25" s="374">
        <v>0</v>
      </c>
      <c r="H25" s="374">
        <v>550000</v>
      </c>
      <c r="I25" s="381">
        <v>620000</v>
      </c>
      <c r="J25" s="382">
        <v>0</v>
      </c>
      <c r="K25" s="382">
        <v>0</v>
      </c>
      <c r="L25" s="382">
        <v>100000</v>
      </c>
      <c r="M25" s="382">
        <v>50000</v>
      </c>
      <c r="N25" s="353">
        <v>100000</v>
      </c>
      <c r="O25" s="353">
        <v>70000</v>
      </c>
      <c r="P25" s="353">
        <v>70000</v>
      </c>
      <c r="Q25" s="413"/>
      <c r="R25" s="264"/>
      <c r="S25" s="298"/>
      <c r="T25" s="385">
        <f t="shared" si="12"/>
        <v>0</v>
      </c>
      <c r="U25" s="263"/>
      <c r="V25" s="414"/>
      <c r="W25" s="385">
        <f t="shared" si="13"/>
        <v>0</v>
      </c>
      <c r="X25" s="414"/>
      <c r="Y25" s="263"/>
      <c r="Z25" s="414"/>
      <c r="AA25" s="385">
        <f t="shared" si="11"/>
        <v>0</v>
      </c>
      <c r="AB25" s="414"/>
      <c r="AC25" s="257">
        <f t="shared" si="6"/>
        <v>0</v>
      </c>
    </row>
    <row r="26" spans="1:29" ht="19.5" customHeight="1" thickBot="1">
      <c r="A26" s="687"/>
      <c r="B26" s="423" t="s">
        <v>444</v>
      </c>
      <c r="C26" s="424" t="s">
        <v>77</v>
      </c>
      <c r="D26" s="689"/>
      <c r="E26" s="391" t="s">
        <v>96</v>
      </c>
      <c r="F26" s="393" t="s">
        <v>448</v>
      </c>
      <c r="G26" s="394">
        <v>700000</v>
      </c>
      <c r="H26" s="394">
        <v>397000</v>
      </c>
      <c r="I26" s="425">
        <v>461000</v>
      </c>
      <c r="J26" s="426">
        <v>0</v>
      </c>
      <c r="K26" s="426">
        <v>110000</v>
      </c>
      <c r="L26" s="426">
        <v>100000</v>
      </c>
      <c r="M26" s="426">
        <v>50000</v>
      </c>
      <c r="N26" s="354">
        <v>50000</v>
      </c>
      <c r="O26" s="354">
        <v>20000</v>
      </c>
      <c r="P26" s="354">
        <v>20000</v>
      </c>
      <c r="Q26" s="427"/>
      <c r="R26" s="356"/>
      <c r="S26" s="357"/>
      <c r="T26" s="429">
        <f t="shared" si="12"/>
        <v>0</v>
      </c>
      <c r="U26" s="355"/>
      <c r="V26" s="428"/>
      <c r="W26" s="429">
        <f t="shared" si="13"/>
        <v>0</v>
      </c>
      <c r="X26" s="428"/>
      <c r="Y26" s="355"/>
      <c r="Z26" s="428"/>
      <c r="AA26" s="429">
        <f t="shared" si="11"/>
        <v>0</v>
      </c>
      <c r="AB26" s="428"/>
      <c r="AC26" s="257">
        <f t="shared" si="6"/>
        <v>0</v>
      </c>
    </row>
    <row r="27" spans="1:29" ht="14.25">
      <c r="A27" s="19"/>
      <c r="B27" s="20"/>
      <c r="C27" s="20"/>
      <c r="D27" s="20"/>
      <c r="E27" s="20"/>
      <c r="F27" s="20"/>
      <c r="G27" s="21"/>
      <c r="H27" s="21"/>
      <c r="I27" s="21"/>
      <c r="J27" s="21"/>
      <c r="K27" s="21"/>
      <c r="L27" s="21"/>
      <c r="M27" s="21"/>
      <c r="N27" s="430"/>
      <c r="O27" s="430"/>
      <c r="P27" s="430"/>
      <c r="Q27" s="430"/>
      <c r="R27" s="430"/>
      <c r="S27" s="430"/>
      <c r="T27" s="430"/>
      <c r="U27" s="430"/>
      <c r="V27" s="430"/>
      <c r="W27" s="430"/>
      <c r="X27" s="430"/>
      <c r="Y27" s="430"/>
      <c r="Z27" s="430"/>
      <c r="AA27" s="430"/>
      <c r="AB27" s="430"/>
      <c r="AC27" s="431"/>
    </row>
    <row r="28" spans="1:29" ht="15.75" hidden="1" thickBot="1">
      <c r="A28" s="688" t="s">
        <v>457</v>
      </c>
      <c r="B28" s="712"/>
      <c r="C28" s="713"/>
      <c r="D28" s="713"/>
      <c r="E28" s="713"/>
      <c r="F28" s="714"/>
      <c r="G28" s="342">
        <f aca="true" t="shared" si="14" ref="G28:AC28">G29</f>
        <v>3930000</v>
      </c>
      <c r="H28" s="342">
        <f t="shared" si="14"/>
        <v>0</v>
      </c>
      <c r="I28" s="343">
        <f t="shared" si="14"/>
        <v>1000000</v>
      </c>
      <c r="J28" s="342">
        <f t="shared" si="14"/>
        <v>4090000</v>
      </c>
      <c r="K28" s="342">
        <f t="shared" si="14"/>
        <v>4000000</v>
      </c>
      <c r="L28" s="342">
        <f t="shared" si="14"/>
        <v>0</v>
      </c>
      <c r="M28" s="342">
        <f t="shared" si="14"/>
        <v>500000</v>
      </c>
      <c r="N28" s="344">
        <f t="shared" si="14"/>
        <v>0</v>
      </c>
      <c r="O28" s="344">
        <f t="shared" si="14"/>
        <v>0</v>
      </c>
      <c r="P28" s="347"/>
      <c r="Q28" s="345">
        <f t="shared" si="14"/>
        <v>0</v>
      </c>
      <c r="R28" s="347">
        <f t="shared" si="14"/>
        <v>0</v>
      </c>
      <c r="S28" s="348">
        <f t="shared" si="14"/>
        <v>0</v>
      </c>
      <c r="T28" s="446"/>
      <c r="U28" s="345">
        <f t="shared" si="14"/>
        <v>0</v>
      </c>
      <c r="V28" s="344">
        <f t="shared" si="14"/>
        <v>0</v>
      </c>
      <c r="W28" s="346">
        <f t="shared" si="14"/>
        <v>0</v>
      </c>
      <c r="X28" s="344">
        <f t="shared" si="14"/>
        <v>0</v>
      </c>
      <c r="Y28" s="345">
        <f t="shared" si="14"/>
        <v>0</v>
      </c>
      <c r="Z28" s="344">
        <f t="shared" si="14"/>
        <v>0</v>
      </c>
      <c r="AA28" s="346">
        <f t="shared" si="14"/>
        <v>0</v>
      </c>
      <c r="AB28" s="344">
        <f t="shared" si="14"/>
        <v>0</v>
      </c>
      <c r="AC28" s="344">
        <f t="shared" si="14"/>
        <v>0</v>
      </c>
    </row>
    <row r="29" spans="1:29" ht="15.75" hidden="1" thickBot="1">
      <c r="A29" s="685"/>
      <c r="B29" s="11" t="s">
        <v>444</v>
      </c>
      <c r="C29" s="11" t="s">
        <v>77</v>
      </c>
      <c r="D29" s="11">
        <v>2</v>
      </c>
      <c r="E29" s="12" t="s">
        <v>458</v>
      </c>
      <c r="F29" s="125" t="s">
        <v>459</v>
      </c>
      <c r="G29" s="13">
        <f aca="true" t="shared" si="15" ref="G29:AC29">SUM(G30)</f>
        <v>3930000</v>
      </c>
      <c r="H29" s="13">
        <f t="shared" si="15"/>
        <v>0</v>
      </c>
      <c r="I29" s="14">
        <f t="shared" si="15"/>
        <v>1000000</v>
      </c>
      <c r="J29" s="13">
        <f t="shared" si="15"/>
        <v>4090000</v>
      </c>
      <c r="K29" s="13">
        <f t="shared" si="15"/>
        <v>4000000</v>
      </c>
      <c r="L29" s="13">
        <f t="shared" si="15"/>
        <v>0</v>
      </c>
      <c r="M29" s="13">
        <f t="shared" si="15"/>
        <v>500000</v>
      </c>
      <c r="N29" s="258">
        <f t="shared" si="15"/>
        <v>0</v>
      </c>
      <c r="O29" s="258">
        <f t="shared" si="15"/>
        <v>0</v>
      </c>
      <c r="P29" s="259"/>
      <c r="Q29" s="261">
        <f t="shared" si="15"/>
        <v>0</v>
      </c>
      <c r="R29" s="259">
        <f t="shared" si="15"/>
        <v>0</v>
      </c>
      <c r="S29" s="297">
        <f t="shared" si="15"/>
        <v>0</v>
      </c>
      <c r="T29" s="260"/>
      <c r="U29" s="261">
        <f t="shared" si="15"/>
        <v>0</v>
      </c>
      <c r="V29" s="258">
        <f t="shared" si="15"/>
        <v>0</v>
      </c>
      <c r="W29" s="262">
        <f t="shared" si="15"/>
        <v>0</v>
      </c>
      <c r="X29" s="258">
        <f t="shared" si="15"/>
        <v>0</v>
      </c>
      <c r="Y29" s="261">
        <f t="shared" si="15"/>
        <v>0</v>
      </c>
      <c r="Z29" s="258">
        <f t="shared" si="15"/>
        <v>0</v>
      </c>
      <c r="AA29" s="262">
        <f t="shared" si="15"/>
        <v>0</v>
      </c>
      <c r="AB29" s="258">
        <f t="shared" si="15"/>
        <v>0</v>
      </c>
      <c r="AC29" s="258">
        <f t="shared" si="15"/>
        <v>0</v>
      </c>
    </row>
    <row r="30" spans="1:29" ht="21" customHeight="1" hidden="1">
      <c r="A30" s="687"/>
      <c r="B30" s="432" t="s">
        <v>444</v>
      </c>
      <c r="C30" s="432" t="s">
        <v>77</v>
      </c>
      <c r="D30" s="432">
        <v>2</v>
      </c>
      <c r="E30" s="432" t="s">
        <v>460</v>
      </c>
      <c r="F30" s="433" t="s">
        <v>461</v>
      </c>
      <c r="G30" s="434">
        <v>3930000</v>
      </c>
      <c r="H30" s="434">
        <v>0</v>
      </c>
      <c r="I30" s="435">
        <v>1000000</v>
      </c>
      <c r="J30" s="434">
        <v>4090000</v>
      </c>
      <c r="K30" s="434">
        <v>4000000</v>
      </c>
      <c r="L30" s="434">
        <v>0</v>
      </c>
      <c r="M30" s="434">
        <v>500000</v>
      </c>
      <c r="N30" s="436">
        <v>0</v>
      </c>
      <c r="O30" s="436">
        <v>0</v>
      </c>
      <c r="P30" s="442"/>
      <c r="Q30" s="437">
        <v>0</v>
      </c>
      <c r="R30" s="439"/>
      <c r="S30" s="440"/>
      <c r="T30" s="440"/>
      <c r="U30" s="437">
        <v>0</v>
      </c>
      <c r="V30" s="439"/>
      <c r="W30" s="441">
        <f>U30-V30</f>
        <v>0</v>
      </c>
      <c r="X30" s="439"/>
      <c r="Y30" s="437">
        <v>0</v>
      </c>
      <c r="Z30" s="439"/>
      <c r="AA30" s="441">
        <f>Y30-Z30</f>
        <v>0</v>
      </c>
      <c r="AB30" s="439"/>
      <c r="AC30" s="257">
        <f>O30+S30+X30</f>
        <v>0</v>
      </c>
    </row>
    <row r="31" spans="1:29" ht="14.25" hidden="1">
      <c r="A31" s="19"/>
      <c r="B31" s="20"/>
      <c r="C31" s="20"/>
      <c r="D31" s="20"/>
      <c r="E31" s="20"/>
      <c r="F31" s="20"/>
      <c r="G31" s="21"/>
      <c r="H31" s="21"/>
      <c r="I31" s="21"/>
      <c r="J31" s="21"/>
      <c r="K31" s="21"/>
      <c r="L31" s="21"/>
      <c r="M31" s="21"/>
      <c r="N31" s="430"/>
      <c r="O31" s="430"/>
      <c r="P31" s="430"/>
      <c r="Q31" s="430"/>
      <c r="R31" s="430"/>
      <c r="S31" s="430"/>
      <c r="T31" s="430"/>
      <c r="U31" s="430"/>
      <c r="V31" s="430"/>
      <c r="W31" s="430"/>
      <c r="X31" s="430"/>
      <c r="Y31" s="430"/>
      <c r="Z31" s="430"/>
      <c r="AA31" s="430"/>
      <c r="AB31" s="430"/>
      <c r="AC31" s="431"/>
    </row>
    <row r="32" spans="1:29" ht="15.75" hidden="1" thickBot="1">
      <c r="A32" s="688" t="s">
        <v>462</v>
      </c>
      <c r="B32" s="712"/>
      <c r="C32" s="713"/>
      <c r="D32" s="713"/>
      <c r="E32" s="713"/>
      <c r="F32" s="714"/>
      <c r="G32" s="342">
        <f aca="true" t="shared" si="16" ref="G32:AC32">G33</f>
        <v>0</v>
      </c>
      <c r="H32" s="342">
        <f t="shared" si="16"/>
        <v>0</v>
      </c>
      <c r="I32" s="343">
        <f t="shared" si="16"/>
        <v>261000</v>
      </c>
      <c r="J32" s="342">
        <f t="shared" si="16"/>
        <v>0</v>
      </c>
      <c r="K32" s="342">
        <f t="shared" si="16"/>
        <v>0</v>
      </c>
      <c r="L32" s="342">
        <f t="shared" si="16"/>
        <v>0</v>
      </c>
      <c r="M32" s="342">
        <f t="shared" si="16"/>
        <v>0</v>
      </c>
      <c r="N32" s="344">
        <f t="shared" si="16"/>
        <v>0</v>
      </c>
      <c r="O32" s="344">
        <f t="shared" si="16"/>
        <v>0</v>
      </c>
      <c r="P32" s="347"/>
      <c r="Q32" s="345">
        <f t="shared" si="16"/>
        <v>0</v>
      </c>
      <c r="R32" s="347">
        <f t="shared" si="16"/>
        <v>0</v>
      </c>
      <c r="S32" s="348">
        <f t="shared" si="16"/>
        <v>0</v>
      </c>
      <c r="T32" s="446"/>
      <c r="U32" s="345">
        <f t="shared" si="16"/>
        <v>0</v>
      </c>
      <c r="V32" s="344">
        <f t="shared" si="16"/>
        <v>0</v>
      </c>
      <c r="W32" s="346">
        <f t="shared" si="16"/>
        <v>0</v>
      </c>
      <c r="X32" s="344">
        <f t="shared" si="16"/>
        <v>0</v>
      </c>
      <c r="Y32" s="345">
        <f t="shared" si="16"/>
        <v>0</v>
      </c>
      <c r="Z32" s="344">
        <f t="shared" si="16"/>
        <v>0</v>
      </c>
      <c r="AA32" s="346">
        <f t="shared" si="16"/>
        <v>0</v>
      </c>
      <c r="AB32" s="344">
        <f t="shared" si="16"/>
        <v>0</v>
      </c>
      <c r="AC32" s="344">
        <f t="shared" si="16"/>
        <v>0</v>
      </c>
    </row>
    <row r="33" spans="1:29" ht="15.75" hidden="1" thickBot="1">
      <c r="A33" s="685"/>
      <c r="B33" s="11" t="s">
        <v>444</v>
      </c>
      <c r="C33" s="11" t="s">
        <v>77</v>
      </c>
      <c r="D33" s="11">
        <v>2</v>
      </c>
      <c r="E33" s="12" t="s">
        <v>463</v>
      </c>
      <c r="F33" s="125" t="s">
        <v>464</v>
      </c>
      <c r="G33" s="13">
        <f aca="true" t="shared" si="17" ref="G33:AC33">SUM(G34)</f>
        <v>0</v>
      </c>
      <c r="H33" s="13">
        <f t="shared" si="17"/>
        <v>0</v>
      </c>
      <c r="I33" s="14">
        <f t="shared" si="17"/>
        <v>261000</v>
      </c>
      <c r="J33" s="13">
        <f t="shared" si="17"/>
        <v>0</v>
      </c>
      <c r="K33" s="13">
        <f t="shared" si="17"/>
        <v>0</v>
      </c>
      <c r="L33" s="13">
        <f t="shared" si="17"/>
        <v>0</v>
      </c>
      <c r="M33" s="13">
        <f t="shared" si="17"/>
        <v>0</v>
      </c>
      <c r="N33" s="258">
        <f t="shared" si="17"/>
        <v>0</v>
      </c>
      <c r="O33" s="258">
        <f t="shared" si="17"/>
        <v>0</v>
      </c>
      <c r="P33" s="259"/>
      <c r="Q33" s="261">
        <f t="shared" si="17"/>
        <v>0</v>
      </c>
      <c r="R33" s="259">
        <f t="shared" si="17"/>
        <v>0</v>
      </c>
      <c r="S33" s="297">
        <f t="shared" si="17"/>
        <v>0</v>
      </c>
      <c r="T33" s="260"/>
      <c r="U33" s="261">
        <f t="shared" si="17"/>
        <v>0</v>
      </c>
      <c r="V33" s="258">
        <f t="shared" si="17"/>
        <v>0</v>
      </c>
      <c r="W33" s="262">
        <f t="shared" si="17"/>
        <v>0</v>
      </c>
      <c r="X33" s="258">
        <f t="shared" si="17"/>
        <v>0</v>
      </c>
      <c r="Y33" s="261">
        <f t="shared" si="17"/>
        <v>0</v>
      </c>
      <c r="Z33" s="258">
        <f t="shared" si="17"/>
        <v>0</v>
      </c>
      <c r="AA33" s="262">
        <f t="shared" si="17"/>
        <v>0</v>
      </c>
      <c r="AB33" s="258">
        <f t="shared" si="17"/>
        <v>0</v>
      </c>
      <c r="AC33" s="258">
        <f t="shared" si="17"/>
        <v>0</v>
      </c>
    </row>
    <row r="34" spans="1:29" ht="15" hidden="1" thickBot="1">
      <c r="A34" s="687"/>
      <c r="B34" s="432" t="s">
        <v>444</v>
      </c>
      <c r="C34" s="432" t="s">
        <v>77</v>
      </c>
      <c r="D34" s="432">
        <v>2</v>
      </c>
      <c r="E34" s="432" t="s">
        <v>465</v>
      </c>
      <c r="F34" s="433" t="s">
        <v>466</v>
      </c>
      <c r="G34" s="434">
        <v>0</v>
      </c>
      <c r="H34" s="434">
        <v>0</v>
      </c>
      <c r="I34" s="434">
        <v>261000</v>
      </c>
      <c r="J34" s="434">
        <v>0</v>
      </c>
      <c r="K34" s="434">
        <v>0</v>
      </c>
      <c r="L34" s="434">
        <v>0</v>
      </c>
      <c r="M34" s="434">
        <v>0</v>
      </c>
      <c r="N34" s="436">
        <v>0</v>
      </c>
      <c r="O34" s="436">
        <v>0</v>
      </c>
      <c r="P34" s="442"/>
      <c r="Q34" s="437">
        <v>0</v>
      </c>
      <c r="R34" s="442">
        <v>0</v>
      </c>
      <c r="S34" s="443">
        <v>0</v>
      </c>
      <c r="T34" s="447"/>
      <c r="U34" s="437">
        <v>0</v>
      </c>
      <c r="V34" s="436">
        <v>0</v>
      </c>
      <c r="W34" s="438">
        <f>U34-V34</f>
        <v>0</v>
      </c>
      <c r="X34" s="436">
        <v>0</v>
      </c>
      <c r="Y34" s="437">
        <v>0</v>
      </c>
      <c r="Z34" s="436">
        <v>0</v>
      </c>
      <c r="AA34" s="438">
        <f>Y34-Z34</f>
        <v>0</v>
      </c>
      <c r="AB34" s="436">
        <v>0</v>
      </c>
      <c r="AC34" s="257">
        <f>O34+S34+X34</f>
        <v>0</v>
      </c>
    </row>
    <row r="35" spans="1:29" ht="14.25">
      <c r="A35" s="20"/>
      <c r="B35" s="20"/>
      <c r="C35" s="358"/>
      <c r="D35" s="358"/>
      <c r="E35" s="358"/>
      <c r="F35" s="358"/>
      <c r="G35" s="359"/>
      <c r="H35" s="359"/>
      <c r="I35" s="359"/>
      <c r="J35" s="359"/>
      <c r="K35" s="359"/>
      <c r="L35" s="359"/>
      <c r="M35" s="359"/>
      <c r="N35" s="338"/>
      <c r="O35" s="338"/>
      <c r="P35" s="338"/>
      <c r="Q35" s="338"/>
      <c r="R35" s="338"/>
      <c r="S35" s="338"/>
      <c r="T35" s="338"/>
      <c r="U35" s="338"/>
      <c r="V35" s="338"/>
      <c r="W35" s="338"/>
      <c r="X35" s="338"/>
      <c r="Y35" s="338"/>
      <c r="Z35" s="338"/>
      <c r="AA35" s="338"/>
      <c r="AB35" s="338"/>
      <c r="AC35" s="338"/>
    </row>
    <row r="36" spans="1:29" ht="12.75">
      <c r="A36" s="232"/>
      <c r="B36" s="232"/>
      <c r="C36" s="232"/>
      <c r="D36" s="232"/>
      <c r="E36" s="232"/>
      <c r="F36" s="232"/>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row>
    <row r="37" spans="1:29" ht="13.5" thickBot="1">
      <c r="A37" s="232"/>
      <c r="B37" s="232"/>
      <c r="C37" s="232"/>
      <c r="D37" s="232"/>
      <c r="E37" s="232"/>
      <c r="F37" s="232"/>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row>
    <row r="38" spans="1:29" ht="13.5" thickBot="1">
      <c r="A38" s="690" t="s">
        <v>278</v>
      </c>
      <c r="B38" s="707"/>
      <c r="C38" s="707"/>
      <c r="D38" s="707"/>
      <c r="E38" s="707"/>
      <c r="F38" s="708"/>
      <c r="G38" s="7">
        <v>2006</v>
      </c>
      <c r="H38" s="7">
        <v>2007</v>
      </c>
      <c r="I38" s="7" t="s">
        <v>34</v>
      </c>
      <c r="J38" s="7" t="s">
        <v>111</v>
      </c>
      <c r="K38" s="7" t="s">
        <v>112</v>
      </c>
      <c r="L38" s="7" t="s">
        <v>112</v>
      </c>
      <c r="M38" s="7" t="s">
        <v>6</v>
      </c>
      <c r="N38" s="226" t="s">
        <v>101</v>
      </c>
      <c r="O38" s="337"/>
      <c r="P38" s="304" t="s">
        <v>153</v>
      </c>
      <c r="Q38" s="696" t="s">
        <v>252</v>
      </c>
      <c r="R38" s="697"/>
      <c r="S38" s="698"/>
      <c r="T38" s="304"/>
      <c r="U38" s="696" t="s">
        <v>268</v>
      </c>
      <c r="V38" s="705"/>
      <c r="W38" s="705"/>
      <c r="X38" s="706"/>
      <c r="Y38" s="696" t="s">
        <v>423</v>
      </c>
      <c r="Z38" s="705"/>
      <c r="AA38" s="705"/>
      <c r="AB38" s="706"/>
      <c r="AC38" s="683" t="s">
        <v>117</v>
      </c>
    </row>
    <row r="39" spans="1:29" ht="54.75" customHeight="1" thickBot="1">
      <c r="A39" s="709"/>
      <c r="B39" s="710"/>
      <c r="C39" s="710"/>
      <c r="D39" s="710"/>
      <c r="E39" s="710"/>
      <c r="F39" s="711"/>
      <c r="G39" s="9" t="s">
        <v>113</v>
      </c>
      <c r="H39" s="9" t="s">
        <v>113</v>
      </c>
      <c r="I39" s="124" t="s">
        <v>113</v>
      </c>
      <c r="J39" s="153" t="s">
        <v>113</v>
      </c>
      <c r="K39" s="153" t="s">
        <v>113</v>
      </c>
      <c r="L39" s="153" t="s">
        <v>113</v>
      </c>
      <c r="M39" s="153" t="s">
        <v>113</v>
      </c>
      <c r="N39" s="444"/>
      <c r="O39" s="153" t="s">
        <v>113</v>
      </c>
      <c r="P39" s="153" t="s">
        <v>113</v>
      </c>
      <c r="Q39" s="149" t="s">
        <v>98</v>
      </c>
      <c r="R39" s="294" t="s">
        <v>406</v>
      </c>
      <c r="S39" s="299" t="s">
        <v>3</v>
      </c>
      <c r="T39" s="152" t="s">
        <v>99</v>
      </c>
      <c r="U39" s="149" t="s">
        <v>98</v>
      </c>
      <c r="V39" s="153" t="s">
        <v>406</v>
      </c>
      <c r="W39" s="152" t="s">
        <v>99</v>
      </c>
      <c r="X39" s="153" t="s">
        <v>113</v>
      </c>
      <c r="Y39" s="149" t="s">
        <v>98</v>
      </c>
      <c r="Z39" s="153" t="s">
        <v>97</v>
      </c>
      <c r="AA39" s="152" t="s">
        <v>99</v>
      </c>
      <c r="AB39" s="153" t="s">
        <v>113</v>
      </c>
      <c r="AC39" s="490"/>
    </row>
    <row r="40" spans="1:29" ht="21.75" customHeight="1" thickBot="1">
      <c r="A40" s="699" t="s">
        <v>10</v>
      </c>
      <c r="B40" s="700"/>
      <c r="C40" s="700"/>
      <c r="D40" s="700"/>
      <c r="E40" s="700"/>
      <c r="F40" s="701"/>
      <c r="G40" s="27" t="e">
        <f>SUM(G41,#REF!)</f>
        <v>#REF!</v>
      </c>
      <c r="H40" s="27" t="e">
        <f>SUM(H41,#REF!)</f>
        <v>#REF!</v>
      </c>
      <c r="I40" s="27" t="e">
        <f>SUM(I41,#REF!)</f>
        <v>#REF!</v>
      </c>
      <c r="J40" s="27" t="e">
        <f>SUM(J41,#REF!)</f>
        <v>#REF!</v>
      </c>
      <c r="K40" s="27" t="e">
        <f>SUM(K41,#REF!)</f>
        <v>#REF!</v>
      </c>
      <c r="L40" s="27" t="e">
        <f>SUM(L41,#REF!)</f>
        <v>#REF!</v>
      </c>
      <c r="M40" s="27" t="e">
        <f>SUM(M41,#REF!)</f>
        <v>#REF!</v>
      </c>
      <c r="N40" s="27">
        <f>SUM(N41)</f>
        <v>3150000</v>
      </c>
      <c r="O40" s="27">
        <f aca="true" t="shared" si="18" ref="O40:AA40">SUM(O41)</f>
        <v>2020000</v>
      </c>
      <c r="P40" s="27">
        <f t="shared" si="18"/>
        <v>2120000</v>
      </c>
      <c r="Q40" s="27">
        <f t="shared" si="18"/>
        <v>0</v>
      </c>
      <c r="R40" s="27">
        <f t="shared" si="18"/>
        <v>0</v>
      </c>
      <c r="S40" s="27">
        <f t="shared" si="18"/>
        <v>0</v>
      </c>
      <c r="T40" s="27">
        <f t="shared" si="18"/>
        <v>0</v>
      </c>
      <c r="U40" s="27">
        <f t="shared" si="18"/>
        <v>0</v>
      </c>
      <c r="V40" s="27">
        <f t="shared" si="18"/>
        <v>0</v>
      </c>
      <c r="W40" s="27">
        <f t="shared" si="18"/>
        <v>0</v>
      </c>
      <c r="X40" s="27">
        <f t="shared" si="18"/>
        <v>0</v>
      </c>
      <c r="Y40" s="27">
        <f t="shared" si="18"/>
        <v>0</v>
      </c>
      <c r="Z40" s="27">
        <f t="shared" si="18"/>
        <v>0</v>
      </c>
      <c r="AA40" s="27">
        <f t="shared" si="18"/>
        <v>0</v>
      </c>
      <c r="AB40" s="27" t="e">
        <f>SUM(AB41,#REF!)</f>
        <v>#REF!</v>
      </c>
      <c r="AC40" s="27">
        <f aca="true" t="shared" si="19" ref="AC40:AC45">O40+S40+X40</f>
        <v>2020000</v>
      </c>
    </row>
    <row r="41" spans="1:29" ht="40.5" customHeight="1" thickBot="1">
      <c r="A41" s="117" t="s">
        <v>128</v>
      </c>
      <c r="B41" s="718" t="s">
        <v>468</v>
      </c>
      <c r="C41" s="719"/>
      <c r="D41" s="719"/>
      <c r="E41" s="719"/>
      <c r="F41" s="720"/>
      <c r="G41" s="28" t="e">
        <f aca="true" t="shared" si="20" ref="G41:L41">SUM(G42:G45)</f>
        <v>#REF!</v>
      </c>
      <c r="H41" s="28" t="e">
        <f t="shared" si="20"/>
        <v>#REF!</v>
      </c>
      <c r="I41" s="28" t="e">
        <f t="shared" si="20"/>
        <v>#REF!</v>
      </c>
      <c r="J41" s="28" t="e">
        <f t="shared" si="20"/>
        <v>#REF!</v>
      </c>
      <c r="K41" s="28" t="e">
        <f t="shared" si="20"/>
        <v>#REF!</v>
      </c>
      <c r="L41" s="28" t="e">
        <f t="shared" si="20"/>
        <v>#REF!</v>
      </c>
      <c r="M41" s="28" t="e">
        <f>M42+M44+#REF!</f>
        <v>#REF!</v>
      </c>
      <c r="N41" s="28">
        <f>N42+N44</f>
        <v>3150000</v>
      </c>
      <c r="O41" s="28">
        <f aca="true" t="shared" si="21" ref="O41:AA41">O42+O44</f>
        <v>2020000</v>
      </c>
      <c r="P41" s="28">
        <f t="shared" si="21"/>
        <v>2120000</v>
      </c>
      <c r="Q41" s="28">
        <f t="shared" si="21"/>
        <v>0</v>
      </c>
      <c r="R41" s="28">
        <f t="shared" si="21"/>
        <v>0</v>
      </c>
      <c r="S41" s="28">
        <f t="shared" si="21"/>
        <v>0</v>
      </c>
      <c r="T41" s="28">
        <f t="shared" si="21"/>
        <v>0</v>
      </c>
      <c r="U41" s="28">
        <f t="shared" si="21"/>
        <v>0</v>
      </c>
      <c r="V41" s="28">
        <f t="shared" si="21"/>
        <v>0</v>
      </c>
      <c r="W41" s="28">
        <f t="shared" si="21"/>
        <v>0</v>
      </c>
      <c r="X41" s="28">
        <f t="shared" si="21"/>
        <v>0</v>
      </c>
      <c r="Y41" s="28">
        <f t="shared" si="21"/>
        <v>0</v>
      </c>
      <c r="Z41" s="28">
        <f t="shared" si="21"/>
        <v>0</v>
      </c>
      <c r="AA41" s="28">
        <f t="shared" si="21"/>
        <v>0</v>
      </c>
      <c r="AB41" s="28" t="e">
        <f>AB42+AB44+#REF!</f>
        <v>#REF!</v>
      </c>
      <c r="AC41" s="28">
        <f t="shared" si="19"/>
        <v>2020000</v>
      </c>
    </row>
    <row r="42" spans="1:29" ht="18" customHeight="1" thickBot="1">
      <c r="A42" s="154"/>
      <c r="B42" s="721" t="s">
        <v>119</v>
      </c>
      <c r="C42" s="722"/>
      <c r="D42" s="722"/>
      <c r="E42" s="722"/>
      <c r="F42" s="723"/>
      <c r="G42" s="252" t="e">
        <f>#REF!+#REF!+#REF!+#REF!+#REF!+#REF!+#REF!+#REF!+#REF!+#REF!+#REF!+#REF!+#REF!+#REF!+G10+G11+G12+G16+G19+G20+G21+G22+G24+G25+G26</f>
        <v>#REF!</v>
      </c>
      <c r="H42" s="252" t="e">
        <f>#REF!+#REF!+#REF!+#REF!+#REF!+#REF!+#REF!+#REF!+#REF!+#REF!+#REF!+#REF!+#REF!+#REF!+H10+H11+H12+H16+H19+H20+H21+H22+H24+H25+H26</f>
        <v>#REF!</v>
      </c>
      <c r="I42" s="252" t="e">
        <f>#REF!+#REF!+#REF!+#REF!+#REF!+#REF!+#REF!+#REF!+#REF!+#REF!+#REF!+#REF!+#REF!+#REF!+I10+I11+I12+I16+I19+I20+I21+I22+I24+I25+I26</f>
        <v>#REF!</v>
      </c>
      <c r="J42" s="252" t="e">
        <f>#REF!+#REF!+#REF!+#REF!+#REF!+#REF!+#REF!+#REF!+#REF!+#REF!+#REF!+#REF!+#REF!+#REF!+J10+J11+J12+J16+J19+J20+J21+J22+J24+J25+J26</f>
        <v>#REF!</v>
      </c>
      <c r="K42" s="252" t="e">
        <f>#REF!+#REF!+#REF!+#REF!+#REF!+#REF!+#REF!+#REF!+#REF!+#REF!+#REF!+#REF!+#REF!+#REF!+K10+K11+K12+K16+K19+K20+K21+K22+K24+K25+K26</f>
        <v>#REF!</v>
      </c>
      <c r="L42" s="252" t="e">
        <f>#REF!+#REF!+#REF!+#REF!+#REF!+#REF!+#REF!+#REF!+#REF!+#REF!+#REF!+#REF!+#REF!+#REF!+L10+L11+L12+L16+L19+L20+L21+L22+L24+L25+L26</f>
        <v>#REF!</v>
      </c>
      <c r="M42" s="252" t="e">
        <f>#REF!+#REF!+#REF!+#REF!+#REF!+#REF!+#REF!+#REF!+#REF!+#REF!+#REF!+#REF!+M10+M11+M12+M16+M19+M20+M21+M22+M24+M25+M26</f>
        <v>#REF!</v>
      </c>
      <c r="N42" s="252">
        <f>N10+N11+N12+N16+N19+N20+N21+N22+N24+N25+N26</f>
        <v>2850000</v>
      </c>
      <c r="O42" s="252">
        <f aca="true" t="shared" si="22" ref="O42:AA42">O10+O11+O12+O16+O19+O20+O21+O22+O24+O25+O26</f>
        <v>1520000</v>
      </c>
      <c r="P42" s="252">
        <f>P10+P11+P12+P16+P19+P20+P21+P22+P24+P25+P26</f>
        <v>1620000</v>
      </c>
      <c r="Q42" s="252">
        <f t="shared" si="22"/>
        <v>0</v>
      </c>
      <c r="R42" s="252">
        <f t="shared" si="22"/>
        <v>0</v>
      </c>
      <c r="S42" s="252">
        <f t="shared" si="22"/>
        <v>0</v>
      </c>
      <c r="T42" s="252">
        <f>T10+T11+T12+T16+T19+T20+T21+T22+T24+T25+T26</f>
        <v>0</v>
      </c>
      <c r="U42" s="252">
        <f t="shared" si="22"/>
        <v>0</v>
      </c>
      <c r="V42" s="252">
        <f t="shared" si="22"/>
        <v>0</v>
      </c>
      <c r="W42" s="252">
        <f t="shared" si="22"/>
        <v>0</v>
      </c>
      <c r="X42" s="252">
        <f t="shared" si="22"/>
        <v>0</v>
      </c>
      <c r="Y42" s="252">
        <f t="shared" si="22"/>
        <v>0</v>
      </c>
      <c r="Z42" s="252">
        <f t="shared" si="22"/>
        <v>0</v>
      </c>
      <c r="AA42" s="252">
        <f t="shared" si="22"/>
        <v>0</v>
      </c>
      <c r="AB42" s="252" t="e">
        <f>#REF!+#REF!+#REF!+#REF!+#REF!+#REF!+#REF!+#REF!+#REF!+#REF!+#REF!+#REF!+AB10+AB11+AB12+AB16+AB19+AB20+AB21+AB22+AB24+AB25+AB26</f>
        <v>#REF!</v>
      </c>
      <c r="AC42" s="253">
        <f t="shared" si="19"/>
        <v>1520000</v>
      </c>
    </row>
    <row r="43" spans="1:29" ht="18" customHeight="1" thickBot="1">
      <c r="A43" s="154"/>
      <c r="B43" s="724" t="s">
        <v>467</v>
      </c>
      <c r="C43" s="725"/>
      <c r="D43" s="725"/>
      <c r="E43" s="725"/>
      <c r="F43" s="726"/>
      <c r="G43" s="234"/>
      <c r="H43" s="234"/>
      <c r="I43" s="234"/>
      <c r="J43" s="234"/>
      <c r="K43" s="234"/>
      <c r="L43" s="234"/>
      <c r="M43" s="234">
        <f>M18-M23</f>
        <v>2200000</v>
      </c>
      <c r="N43" s="234">
        <f>N18-N23</f>
        <v>2850000</v>
      </c>
      <c r="O43" s="234">
        <f>O18-O23</f>
        <v>1520000</v>
      </c>
      <c r="P43" s="234">
        <f>P18-P23</f>
        <v>1620000</v>
      </c>
      <c r="Q43" s="234"/>
      <c r="R43" s="295"/>
      <c r="S43" s="254">
        <f aca="true" t="shared" si="23" ref="S43:AB43">S18-S23</f>
        <v>0</v>
      </c>
      <c r="T43" s="234">
        <f t="shared" si="23"/>
        <v>0</v>
      </c>
      <c r="U43" s="234">
        <f t="shared" si="23"/>
        <v>0</v>
      </c>
      <c r="V43" s="234">
        <f t="shared" si="23"/>
        <v>0</v>
      </c>
      <c r="W43" s="234">
        <f t="shared" si="23"/>
        <v>0</v>
      </c>
      <c r="X43" s="234">
        <f t="shared" si="23"/>
        <v>0</v>
      </c>
      <c r="Y43" s="234">
        <f t="shared" si="23"/>
        <v>0</v>
      </c>
      <c r="Z43" s="234">
        <f t="shared" si="23"/>
        <v>0</v>
      </c>
      <c r="AA43" s="234">
        <f t="shared" si="23"/>
        <v>0</v>
      </c>
      <c r="AB43" s="234">
        <f t="shared" si="23"/>
        <v>0</v>
      </c>
      <c r="AC43" s="15">
        <f t="shared" si="19"/>
        <v>1520000</v>
      </c>
    </row>
    <row r="44" spans="1:29" ht="18" customHeight="1" thickBot="1">
      <c r="A44" s="155"/>
      <c r="B44" s="727" t="s">
        <v>120</v>
      </c>
      <c r="C44" s="728"/>
      <c r="D44" s="728"/>
      <c r="E44" s="728"/>
      <c r="F44" s="729"/>
      <c r="G44" s="255" t="e">
        <f>#REF!+#REF!+G23</f>
        <v>#REF!</v>
      </c>
      <c r="H44" s="255" t="e">
        <f>#REF!+#REF!+H23</f>
        <v>#REF!</v>
      </c>
      <c r="I44" s="255" t="e">
        <f>#REF!+#REF!+I23</f>
        <v>#REF!</v>
      </c>
      <c r="J44" s="255" t="e">
        <f>#REF!+#REF!+J23</f>
        <v>#REF!</v>
      </c>
      <c r="K44" s="255" t="e">
        <f>#REF!+#REF!+K23</f>
        <v>#REF!</v>
      </c>
      <c r="L44" s="255" t="e">
        <f>#REF!+#REF!+L23</f>
        <v>#REF!</v>
      </c>
      <c r="M44" s="255" t="e">
        <f>#REF!+#REF!+M23</f>
        <v>#REF!</v>
      </c>
      <c r="N44" s="255">
        <f>N23</f>
        <v>300000</v>
      </c>
      <c r="O44" s="255">
        <f aca="true" t="shared" si="24" ref="O44:AA44">O23</f>
        <v>500000</v>
      </c>
      <c r="P44" s="255">
        <f>P23</f>
        <v>500000</v>
      </c>
      <c r="Q44" s="255">
        <f t="shared" si="24"/>
        <v>0</v>
      </c>
      <c r="R44" s="255">
        <f t="shared" si="24"/>
        <v>0</v>
      </c>
      <c r="S44" s="255">
        <f t="shared" si="24"/>
        <v>0</v>
      </c>
      <c r="T44" s="255">
        <f>T23</f>
        <v>0</v>
      </c>
      <c r="U44" s="255">
        <f t="shared" si="24"/>
        <v>0</v>
      </c>
      <c r="V44" s="255">
        <f t="shared" si="24"/>
        <v>0</v>
      </c>
      <c r="W44" s="255">
        <f t="shared" si="24"/>
        <v>0</v>
      </c>
      <c r="X44" s="255">
        <f t="shared" si="24"/>
        <v>0</v>
      </c>
      <c r="Y44" s="255">
        <f t="shared" si="24"/>
        <v>0</v>
      </c>
      <c r="Z44" s="255">
        <f t="shared" si="24"/>
        <v>0</v>
      </c>
      <c r="AA44" s="256">
        <f t="shared" si="24"/>
        <v>0</v>
      </c>
      <c r="AB44" s="255" t="e">
        <f>#REF!+#REF!+AB23</f>
        <v>#REF!</v>
      </c>
      <c r="AC44" s="253">
        <f t="shared" si="19"/>
        <v>500000</v>
      </c>
    </row>
    <row r="45" spans="1:29" ht="18" customHeight="1" thickBot="1">
      <c r="A45" s="156"/>
      <c r="B45" s="715" t="s">
        <v>467</v>
      </c>
      <c r="C45" s="716"/>
      <c r="D45" s="716"/>
      <c r="E45" s="716"/>
      <c r="F45" s="717"/>
      <c r="G45" s="448"/>
      <c r="H45" s="448"/>
      <c r="I45" s="448"/>
      <c r="J45" s="448"/>
      <c r="K45" s="448"/>
      <c r="L45" s="448"/>
      <c r="M45" s="448">
        <f aca="true" t="shared" si="25" ref="M45:AB45">M23</f>
        <v>300000</v>
      </c>
      <c r="N45" s="448">
        <f t="shared" si="25"/>
        <v>300000</v>
      </c>
      <c r="O45" s="448">
        <f t="shared" si="25"/>
        <v>500000</v>
      </c>
      <c r="P45" s="448">
        <f t="shared" si="25"/>
        <v>500000</v>
      </c>
      <c r="Q45" s="448">
        <f t="shared" si="25"/>
        <v>0</v>
      </c>
      <c r="R45" s="449">
        <f t="shared" si="25"/>
        <v>0</v>
      </c>
      <c r="S45" s="450">
        <f t="shared" si="25"/>
        <v>0</v>
      </c>
      <c r="T45" s="448">
        <f t="shared" si="25"/>
        <v>0</v>
      </c>
      <c r="U45" s="448">
        <f t="shared" si="25"/>
        <v>0</v>
      </c>
      <c r="V45" s="448">
        <f t="shared" si="25"/>
        <v>0</v>
      </c>
      <c r="W45" s="448">
        <f t="shared" si="25"/>
        <v>0</v>
      </c>
      <c r="X45" s="448">
        <f t="shared" si="25"/>
        <v>0</v>
      </c>
      <c r="Y45" s="448">
        <f t="shared" si="25"/>
        <v>0</v>
      </c>
      <c r="Z45" s="448">
        <f t="shared" si="25"/>
        <v>0</v>
      </c>
      <c r="AA45" s="445">
        <f t="shared" si="25"/>
        <v>0</v>
      </c>
      <c r="AB45" s="235">
        <f t="shared" si="25"/>
        <v>0</v>
      </c>
      <c r="AC45" s="15">
        <f t="shared" si="19"/>
        <v>500000</v>
      </c>
    </row>
    <row r="46" spans="1:29" ht="12.75">
      <c r="A46" s="236"/>
      <c r="B46" s="232"/>
      <c r="C46" s="232"/>
      <c r="D46" s="232"/>
      <c r="E46" s="232"/>
      <c r="F46" s="232"/>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row>
  </sheetData>
  <sheetProtection/>
  <mergeCells count="26">
    <mergeCell ref="B45:F45"/>
    <mergeCell ref="B41:F41"/>
    <mergeCell ref="B42:F42"/>
    <mergeCell ref="B43:F43"/>
    <mergeCell ref="B44:F44"/>
    <mergeCell ref="Q38:S38"/>
    <mergeCell ref="B7:F7"/>
    <mergeCell ref="U38:X38"/>
    <mergeCell ref="Y38:AB38"/>
    <mergeCell ref="AC38:AC39"/>
    <mergeCell ref="A40:F40"/>
    <mergeCell ref="A38:F39"/>
    <mergeCell ref="A28:A30"/>
    <mergeCell ref="B28:F28"/>
    <mergeCell ref="A32:A34"/>
    <mergeCell ref="B32:F32"/>
    <mergeCell ref="B8:F8"/>
    <mergeCell ref="AC2:AC3"/>
    <mergeCell ref="A8:A26"/>
    <mergeCell ref="D19:D26"/>
    <mergeCell ref="A2:F2"/>
    <mergeCell ref="A3:F3"/>
    <mergeCell ref="Q2:S2"/>
    <mergeCell ref="U2:X2"/>
    <mergeCell ref="Y2:AB2"/>
    <mergeCell ref="A4:F4"/>
  </mergeCells>
  <printOptions/>
  <pageMargins left="0.11811023622047245" right="0.31496062992125984" top="0.5511811023622047" bottom="0.15748031496062992" header="0.31496062992125984" footer="0.31496062992125984"/>
  <pageSetup horizontalDpi="300" verticalDpi="300" orientation="landscape" paperSize="9" scale="65" r:id="rId1"/>
</worksheet>
</file>

<file path=xl/worksheets/sheet11.xml><?xml version="1.0" encoding="utf-8"?>
<worksheet xmlns="http://schemas.openxmlformats.org/spreadsheetml/2006/main" xmlns:r="http://schemas.openxmlformats.org/officeDocument/2006/relationships">
  <sheetPr>
    <tabColor indexed="10"/>
  </sheetPr>
  <dimension ref="A2:AK17"/>
  <sheetViews>
    <sheetView zoomScalePageLayoutView="0" workbookViewId="0" topLeftCell="A1">
      <selection activeCell="F11" sqref="F11"/>
    </sheetView>
  </sheetViews>
  <sheetFormatPr defaultColWidth="9.140625" defaultRowHeight="12.75" customHeight="1"/>
  <cols>
    <col min="1" max="1" width="35.00390625" style="41" customWidth="1"/>
    <col min="2" max="2" width="9.00390625" style="41" customWidth="1"/>
    <col min="3" max="3" width="13.00390625" style="41" customWidth="1"/>
    <col min="4" max="4" width="15.8515625" style="41" customWidth="1"/>
    <col min="5" max="10" width="13.00390625" style="41" customWidth="1"/>
    <col min="11" max="16384" width="9.140625" style="41" customWidth="1"/>
  </cols>
  <sheetData>
    <row r="2" spans="1:10" s="66" customFormat="1" ht="22.5" customHeight="1">
      <c r="A2" s="468" t="s">
        <v>433</v>
      </c>
      <c r="B2" s="732"/>
      <c r="C2" s="732"/>
      <c r="D2" s="732"/>
      <c r="E2" s="732"/>
      <c r="F2" s="732"/>
      <c r="G2" s="732"/>
      <c r="H2" s="732"/>
      <c r="I2" s="732"/>
      <c r="J2" s="732"/>
    </row>
    <row r="3" spans="1:10" ht="12.75" customHeight="1">
      <c r="A3" s="40"/>
      <c r="B3" s="40"/>
      <c r="C3" s="40"/>
      <c r="D3" s="40"/>
      <c r="E3" s="40"/>
      <c r="F3" s="40"/>
      <c r="G3" s="40"/>
      <c r="H3" s="40"/>
      <c r="I3" s="40"/>
      <c r="J3" s="40"/>
    </row>
    <row r="4" spans="1:37" s="29" customFormat="1" ht="21.75" customHeight="1" thickBot="1">
      <c r="A4" s="211" t="s">
        <v>110</v>
      </c>
      <c r="B4" s="211"/>
      <c r="C4" s="212"/>
      <c r="D4" s="211"/>
      <c r="E4" s="212"/>
      <c r="F4" s="213"/>
      <c r="G4" s="213"/>
      <c r="H4" s="733" t="s">
        <v>411</v>
      </c>
      <c r="I4" s="734"/>
      <c r="J4" s="734"/>
      <c r="K4" s="47"/>
      <c r="L4" s="45"/>
      <c r="M4" s="45"/>
      <c r="N4" s="47"/>
      <c r="O4" s="47"/>
      <c r="P4" s="47"/>
      <c r="Q4" s="45"/>
      <c r="R4" s="45"/>
      <c r="S4" s="47"/>
      <c r="T4" s="47"/>
      <c r="U4" s="43"/>
      <c r="V4" s="43"/>
      <c r="W4" s="43"/>
      <c r="X4" s="43"/>
      <c r="Y4" s="43"/>
      <c r="Z4" s="43"/>
      <c r="AA4" s="43"/>
      <c r="AB4" s="43"/>
      <c r="AC4" s="43"/>
      <c r="AD4" s="43"/>
      <c r="AE4" s="43"/>
      <c r="AF4" s="43"/>
      <c r="AG4" s="43"/>
      <c r="AH4" s="43"/>
      <c r="AI4" s="43"/>
      <c r="AJ4" s="43"/>
      <c r="AK4" s="43"/>
    </row>
    <row r="5" spans="1:10" ht="40.5" customHeight="1" thickBot="1">
      <c r="A5" s="730" t="s">
        <v>16</v>
      </c>
      <c r="B5" s="730" t="s">
        <v>12</v>
      </c>
      <c r="C5" s="730" t="s">
        <v>141</v>
      </c>
      <c r="D5" s="730" t="s">
        <v>412</v>
      </c>
      <c r="E5" s="737" t="s">
        <v>413</v>
      </c>
      <c r="F5" s="738"/>
      <c r="G5" s="738"/>
      <c r="H5" s="739"/>
      <c r="I5" s="730" t="s">
        <v>262</v>
      </c>
      <c r="J5" s="730" t="s">
        <v>414</v>
      </c>
    </row>
    <row r="6" spans="1:10" ht="62.25" customHeight="1" thickBot="1">
      <c r="A6" s="735"/>
      <c r="B6" s="735"/>
      <c r="C6" s="735"/>
      <c r="D6" s="736"/>
      <c r="E6" s="215" t="s">
        <v>13</v>
      </c>
      <c r="F6" s="215" t="s">
        <v>14</v>
      </c>
      <c r="G6" s="215" t="s">
        <v>15</v>
      </c>
      <c r="H6" s="215" t="s">
        <v>142</v>
      </c>
      <c r="I6" s="731"/>
      <c r="J6" s="731"/>
    </row>
    <row r="7" spans="1:10" s="46" customFormat="1" ht="30" customHeight="1">
      <c r="A7" s="305" t="s">
        <v>152</v>
      </c>
      <c r="B7" s="306"/>
      <c r="C7" s="307"/>
      <c r="D7" s="307"/>
      <c r="E7" s="308"/>
      <c r="F7" s="308"/>
      <c r="G7" s="307"/>
      <c r="H7" s="307">
        <f>SUM(E7:G7)</f>
        <v>0</v>
      </c>
      <c r="I7" s="307"/>
      <c r="J7" s="307"/>
    </row>
    <row r="8" spans="1:10" s="46" customFormat="1" ht="30" customHeight="1">
      <c r="A8" s="195" t="s">
        <v>415</v>
      </c>
      <c r="B8" s="196"/>
      <c r="C8" s="197"/>
      <c r="D8" s="197"/>
      <c r="E8" s="197"/>
      <c r="F8" s="197"/>
      <c r="G8" s="197"/>
      <c r="H8" s="197">
        <f>SUM(E8:G8)</f>
        <v>0</v>
      </c>
      <c r="I8" s="197"/>
      <c r="J8" s="197"/>
    </row>
    <row r="9" spans="1:10" s="46" customFormat="1" ht="30" customHeight="1">
      <c r="A9" s="195"/>
      <c r="B9" s="196"/>
      <c r="C9" s="198"/>
      <c r="D9" s="198"/>
      <c r="E9" s="198"/>
      <c r="F9" s="198"/>
      <c r="G9" s="198"/>
      <c r="H9" s="198"/>
      <c r="I9" s="198"/>
      <c r="J9" s="198"/>
    </row>
    <row r="10" spans="1:10" s="46" customFormat="1" ht="30" customHeight="1">
      <c r="A10" s="195"/>
      <c r="B10" s="196"/>
      <c r="C10" s="198"/>
      <c r="D10" s="198"/>
      <c r="E10" s="198"/>
      <c r="F10" s="198"/>
      <c r="G10" s="198"/>
      <c r="H10" s="198"/>
      <c r="I10" s="198"/>
      <c r="J10" s="198"/>
    </row>
    <row r="11" spans="1:10" s="46" customFormat="1" ht="30" customHeight="1">
      <c r="A11" s="195"/>
      <c r="B11" s="196"/>
      <c r="C11" s="198"/>
      <c r="D11" s="198"/>
      <c r="E11" s="198"/>
      <c r="F11" s="198"/>
      <c r="G11" s="198"/>
      <c r="H11" s="198"/>
      <c r="I11" s="198"/>
      <c r="J11" s="198"/>
    </row>
    <row r="12" spans="1:10" s="46" customFormat="1" ht="30" customHeight="1">
      <c r="A12" s="199"/>
      <c r="B12" s="196"/>
      <c r="C12" s="198"/>
      <c r="D12" s="198"/>
      <c r="E12" s="198"/>
      <c r="F12" s="198"/>
      <c r="G12" s="198"/>
      <c r="H12" s="198"/>
      <c r="I12" s="198"/>
      <c r="J12" s="198"/>
    </row>
    <row r="13" spans="1:10" s="46" customFormat="1" ht="30" customHeight="1" thickBot="1">
      <c r="A13" s="200"/>
      <c r="B13" s="201"/>
      <c r="C13" s="202"/>
      <c r="D13" s="202"/>
      <c r="E13" s="202"/>
      <c r="F13" s="202"/>
      <c r="G13" s="202"/>
      <c r="H13" s="202"/>
      <c r="I13" s="202"/>
      <c r="J13" s="202"/>
    </row>
    <row r="14" spans="1:10" ht="30" customHeight="1" thickBot="1">
      <c r="A14" s="203" t="s">
        <v>142</v>
      </c>
      <c r="B14" s="204"/>
      <c r="C14" s="205">
        <f aca="true" t="shared" si="0" ref="C14:J14">SUM(C7:C13)</f>
        <v>0</v>
      </c>
      <c r="D14" s="205">
        <f t="shared" si="0"/>
        <v>0</v>
      </c>
      <c r="E14" s="205">
        <f t="shared" si="0"/>
        <v>0</v>
      </c>
      <c r="F14" s="205">
        <f t="shared" si="0"/>
        <v>0</v>
      </c>
      <c r="G14" s="205">
        <f t="shared" si="0"/>
        <v>0</v>
      </c>
      <c r="H14" s="205">
        <f t="shared" si="0"/>
        <v>0</v>
      </c>
      <c r="I14" s="205">
        <f t="shared" si="0"/>
        <v>0</v>
      </c>
      <c r="J14" s="205">
        <f t="shared" si="0"/>
        <v>0</v>
      </c>
    </row>
    <row r="15" spans="1:10" ht="12.75" customHeight="1">
      <c r="A15" s="40"/>
      <c r="B15" s="40"/>
      <c r="C15" s="40"/>
      <c r="D15" s="40"/>
      <c r="E15" s="40"/>
      <c r="F15" s="40"/>
      <c r="G15" s="40"/>
      <c r="H15" s="40"/>
      <c r="I15" s="40"/>
      <c r="J15" s="40"/>
    </row>
    <row r="16" spans="1:8" ht="12.75" customHeight="1">
      <c r="A16" s="6"/>
      <c r="B16" s="34"/>
      <c r="C16" s="34"/>
      <c r="D16" s="34"/>
      <c r="E16" s="34"/>
      <c r="F16" s="34"/>
      <c r="G16" s="34"/>
      <c r="H16" s="34"/>
    </row>
    <row r="17" ht="12.75" customHeight="1">
      <c r="A17" s="46"/>
    </row>
  </sheetData>
  <sheetProtection/>
  <mergeCells count="9">
    <mergeCell ref="I5:I6"/>
    <mergeCell ref="J5:J6"/>
    <mergeCell ref="A2:J2"/>
    <mergeCell ref="H4:J4"/>
    <mergeCell ref="A5:A6"/>
    <mergeCell ref="B5:B6"/>
    <mergeCell ref="C5:C6"/>
    <mergeCell ref="D5:D6"/>
    <mergeCell ref="E5:H5"/>
  </mergeCells>
  <printOptions horizontalCentered="1"/>
  <pageMargins left="0" right="0.3937007874015748" top="0.7874015748031497" bottom="0.7874015748031497" header="0" footer="0"/>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tabColor indexed="10"/>
  </sheetPr>
  <dimension ref="A2:Q21"/>
  <sheetViews>
    <sheetView zoomScalePageLayoutView="0" workbookViewId="0" topLeftCell="A2">
      <selection activeCell="B16" sqref="B16:Q16"/>
    </sheetView>
  </sheetViews>
  <sheetFormatPr defaultColWidth="9.140625" defaultRowHeight="12.75" customHeight="1"/>
  <cols>
    <col min="1" max="1" width="12.421875" style="41" customWidth="1"/>
    <col min="2" max="2" width="22.8515625" style="41" customWidth="1"/>
    <col min="3" max="3" width="10.140625" style="41" customWidth="1"/>
    <col min="4" max="4" width="24.7109375" style="41" customWidth="1"/>
    <col min="5" max="5" width="14.57421875" style="41" customWidth="1"/>
    <col min="6" max="6" width="15.28125" style="41" customWidth="1"/>
    <col min="7" max="7" width="13.7109375" style="41" customWidth="1"/>
    <col min="8" max="8" width="15.140625" style="41" customWidth="1"/>
    <col min="9" max="9" width="9.8515625" style="41" customWidth="1"/>
    <col min="10" max="10" width="9.28125" style="41" customWidth="1"/>
    <col min="11" max="11" width="11.7109375" style="41" customWidth="1"/>
    <col min="12" max="12" width="8.8515625" style="41" customWidth="1"/>
    <col min="13" max="13" width="12.7109375" style="41" customWidth="1"/>
    <col min="14" max="14" width="13.421875" style="41" customWidth="1"/>
    <col min="15" max="15" width="10.140625" style="41" customWidth="1"/>
    <col min="16" max="16" width="9.28125" style="41" bestFit="1" customWidth="1"/>
    <col min="17" max="17" width="11.57421875" style="41" customWidth="1"/>
    <col min="18" max="16384" width="9.140625" style="41" customWidth="1"/>
  </cols>
  <sheetData>
    <row r="1" ht="12.75" customHeight="1" hidden="1"/>
    <row r="2" spans="1:17" s="40" customFormat="1" ht="22.5" customHeight="1">
      <c r="A2" s="485" t="s">
        <v>426</v>
      </c>
      <c r="B2" s="591"/>
      <c r="C2" s="591"/>
      <c r="D2" s="591"/>
      <c r="E2" s="591"/>
      <c r="F2" s="591"/>
      <c r="G2" s="591"/>
      <c r="H2" s="591"/>
      <c r="I2" s="591"/>
      <c r="J2" s="591"/>
      <c r="K2" s="591"/>
      <c r="L2" s="591"/>
      <c r="M2" s="591"/>
      <c r="N2" s="591"/>
      <c r="O2" s="591"/>
      <c r="P2" s="591"/>
      <c r="Q2" s="591"/>
    </row>
    <row r="3" spans="1:16" s="29" customFormat="1" ht="21.75" customHeight="1">
      <c r="A3" s="29" t="s">
        <v>40</v>
      </c>
      <c r="C3" s="31"/>
      <c r="D3" s="335" t="s">
        <v>441</v>
      </c>
      <c r="E3" s="31"/>
      <c r="F3" s="42"/>
      <c r="G3" s="42"/>
      <c r="H3" s="42"/>
      <c r="I3" s="42"/>
      <c r="J3" s="42"/>
      <c r="K3" s="42"/>
      <c r="L3" s="42"/>
      <c r="M3" s="42"/>
      <c r="N3" s="42"/>
      <c r="O3" s="42"/>
      <c r="P3" s="42"/>
    </row>
    <row r="4" spans="1:17" s="29" customFormat="1" ht="21.75" customHeight="1" thickBot="1">
      <c r="A4" s="43" t="s">
        <v>140</v>
      </c>
      <c r="B4" s="43"/>
      <c r="C4" s="44"/>
      <c r="D4" s="43"/>
      <c r="E4" s="44"/>
      <c r="F4" s="45"/>
      <c r="G4" s="47"/>
      <c r="H4" s="47"/>
      <c r="I4" s="47"/>
      <c r="J4" s="47"/>
      <c r="K4" s="47"/>
      <c r="L4" s="47"/>
      <c r="M4" s="47"/>
      <c r="N4" s="487" t="s">
        <v>419</v>
      </c>
      <c r="O4" s="592"/>
      <c r="P4" s="592"/>
      <c r="Q4" s="592"/>
    </row>
    <row r="5" spans="1:17" s="37" customFormat="1" ht="63.75" customHeight="1" thickBot="1">
      <c r="A5" s="588" t="s">
        <v>143</v>
      </c>
      <c r="B5" s="593" t="s">
        <v>144</v>
      </c>
      <c r="C5" s="585" t="s">
        <v>36</v>
      </c>
      <c r="D5" s="588" t="s">
        <v>145</v>
      </c>
      <c r="E5" s="585" t="s">
        <v>37</v>
      </c>
      <c r="F5" s="334" t="s">
        <v>141</v>
      </c>
      <c r="G5" s="334" t="s">
        <v>417</v>
      </c>
      <c r="H5" s="556" t="s">
        <v>254</v>
      </c>
      <c r="I5" s="557"/>
      <c r="J5" s="558"/>
      <c r="K5" s="556" t="s">
        <v>264</v>
      </c>
      <c r="L5" s="557"/>
      <c r="M5" s="558"/>
      <c r="N5" s="556" t="s">
        <v>418</v>
      </c>
      <c r="O5" s="557"/>
      <c r="P5" s="558"/>
      <c r="Q5" s="589" t="s">
        <v>266</v>
      </c>
    </row>
    <row r="6" spans="1:17" s="37" customFormat="1" ht="21.75" customHeight="1" thickBot="1">
      <c r="A6" s="588"/>
      <c r="B6" s="593"/>
      <c r="C6" s="585"/>
      <c r="D6" s="588"/>
      <c r="E6" s="585"/>
      <c r="F6" s="586" t="s">
        <v>142</v>
      </c>
      <c r="G6" s="586" t="s">
        <v>142</v>
      </c>
      <c r="H6" s="569" t="s">
        <v>137</v>
      </c>
      <c r="I6" s="577" t="s">
        <v>38</v>
      </c>
      <c r="J6" s="586" t="s">
        <v>142</v>
      </c>
      <c r="K6" s="569" t="s">
        <v>137</v>
      </c>
      <c r="L6" s="577" t="s">
        <v>38</v>
      </c>
      <c r="M6" s="586" t="s">
        <v>142</v>
      </c>
      <c r="N6" s="569" t="s">
        <v>137</v>
      </c>
      <c r="O6" s="577" t="s">
        <v>38</v>
      </c>
      <c r="P6" s="586" t="s">
        <v>142</v>
      </c>
      <c r="Q6" s="590"/>
    </row>
    <row r="7" spans="1:17" s="37" customFormat="1" ht="45" customHeight="1" thickBot="1">
      <c r="A7" s="588"/>
      <c r="B7" s="593"/>
      <c r="C7" s="585"/>
      <c r="D7" s="588"/>
      <c r="E7" s="585"/>
      <c r="F7" s="587"/>
      <c r="G7" s="587"/>
      <c r="H7" s="570"/>
      <c r="I7" s="578"/>
      <c r="J7" s="587"/>
      <c r="K7" s="570"/>
      <c r="L7" s="578"/>
      <c r="M7" s="587"/>
      <c r="N7" s="570"/>
      <c r="O7" s="578"/>
      <c r="P7" s="587"/>
      <c r="Q7" s="578"/>
    </row>
    <row r="8" spans="1:17" s="48" customFormat="1" ht="22.5" customHeight="1" thickBot="1">
      <c r="A8" s="566" t="s">
        <v>136</v>
      </c>
      <c r="B8" s="567"/>
      <c r="C8" s="567"/>
      <c r="D8" s="567"/>
      <c r="E8" s="568"/>
      <c r="F8" s="214">
        <f>F11</f>
        <v>0</v>
      </c>
      <c r="G8" s="214">
        <f aca="true" t="shared" si="0" ref="G8:Q8">G11</f>
        <v>0</v>
      </c>
      <c r="H8" s="214">
        <f t="shared" si="0"/>
        <v>0</v>
      </c>
      <c r="I8" s="214">
        <f t="shared" si="0"/>
        <v>0</v>
      </c>
      <c r="J8" s="214">
        <f t="shared" si="0"/>
        <v>0</v>
      </c>
      <c r="K8" s="214">
        <f t="shared" si="0"/>
        <v>0</v>
      </c>
      <c r="L8" s="214">
        <f t="shared" si="0"/>
        <v>0</v>
      </c>
      <c r="M8" s="214">
        <f t="shared" si="0"/>
        <v>0</v>
      </c>
      <c r="N8" s="214">
        <f t="shared" si="0"/>
        <v>0</v>
      </c>
      <c r="O8" s="214">
        <f t="shared" si="0"/>
        <v>0</v>
      </c>
      <c r="P8" s="214">
        <f t="shared" si="0"/>
        <v>0</v>
      </c>
      <c r="Q8" s="214">
        <f t="shared" si="0"/>
        <v>0</v>
      </c>
    </row>
    <row r="9" spans="3:17" s="30" customFormat="1" ht="4.5" customHeight="1">
      <c r="C9" s="49"/>
      <c r="E9" s="49"/>
      <c r="F9" s="50"/>
      <c r="G9" s="50"/>
      <c r="H9" s="50"/>
      <c r="I9" s="50"/>
      <c r="J9" s="50"/>
      <c r="K9" s="50"/>
      <c r="L9" s="50"/>
      <c r="M9" s="50"/>
      <c r="N9" s="50"/>
      <c r="O9" s="50"/>
      <c r="P9" s="50"/>
      <c r="Q9" s="50"/>
    </row>
    <row r="10" spans="1:17" s="30" customFormat="1" ht="4.5" customHeight="1" thickBot="1">
      <c r="A10" s="207"/>
      <c r="B10" s="207"/>
      <c r="C10" s="208"/>
      <c r="D10" s="207"/>
      <c r="E10" s="208"/>
      <c r="F10" s="209"/>
      <c r="G10" s="209"/>
      <c r="H10" s="209"/>
      <c r="I10" s="209"/>
      <c r="J10" s="209"/>
      <c r="K10" s="209"/>
      <c r="L10" s="209"/>
      <c r="M10" s="209"/>
      <c r="N10" s="209"/>
      <c r="O10" s="209"/>
      <c r="P10" s="209"/>
      <c r="Q10" s="209"/>
    </row>
    <row r="11" spans="1:17" s="51" customFormat="1" ht="21.75" customHeight="1" thickBot="1">
      <c r="A11" s="579" t="s">
        <v>7</v>
      </c>
      <c r="B11" s="580"/>
      <c r="C11" s="580"/>
      <c r="D11" s="580"/>
      <c r="E11" s="581"/>
      <c r="F11" s="210">
        <f>F13</f>
        <v>0</v>
      </c>
      <c r="G11" s="210">
        <f aca="true" t="shared" si="1" ref="G11:Q11">G13</f>
        <v>0</v>
      </c>
      <c r="H11" s="210">
        <f t="shared" si="1"/>
        <v>0</v>
      </c>
      <c r="I11" s="210">
        <f t="shared" si="1"/>
        <v>0</v>
      </c>
      <c r="J11" s="210">
        <f t="shared" si="1"/>
        <v>0</v>
      </c>
      <c r="K11" s="210">
        <f t="shared" si="1"/>
        <v>0</v>
      </c>
      <c r="L11" s="210">
        <f t="shared" si="1"/>
        <v>0</v>
      </c>
      <c r="M11" s="210">
        <f t="shared" si="1"/>
        <v>0</v>
      </c>
      <c r="N11" s="210">
        <f t="shared" si="1"/>
        <v>0</v>
      </c>
      <c r="O11" s="210">
        <f t="shared" si="1"/>
        <v>0</v>
      </c>
      <c r="P11" s="210">
        <f t="shared" si="1"/>
        <v>0</v>
      </c>
      <c r="Q11" s="210">
        <f t="shared" si="1"/>
        <v>0</v>
      </c>
    </row>
    <row r="12" spans="1:17" s="30" customFormat="1" ht="4.5" customHeight="1" thickBot="1">
      <c r="A12" s="207"/>
      <c r="B12" s="207"/>
      <c r="C12" s="208"/>
      <c r="D12" s="207"/>
      <c r="E12" s="208"/>
      <c r="F12" s="209"/>
      <c r="G12" s="209"/>
      <c r="H12" s="209"/>
      <c r="I12" s="209"/>
      <c r="J12" s="209"/>
      <c r="K12" s="209"/>
      <c r="L12" s="209"/>
      <c r="M12" s="209"/>
      <c r="N12" s="209"/>
      <c r="O12" s="209"/>
      <c r="P12" s="209"/>
      <c r="Q12" s="209"/>
    </row>
    <row r="13" spans="1:17" s="6" customFormat="1" ht="21" customHeight="1" thickBot="1">
      <c r="A13" s="582" t="s">
        <v>265</v>
      </c>
      <c r="B13" s="583"/>
      <c r="C13" s="583"/>
      <c r="D13" s="583"/>
      <c r="E13" s="584"/>
      <c r="F13" s="206">
        <f aca="true" t="shared" si="2" ref="F13:Q13">SUM(F14:F15)</f>
        <v>0</v>
      </c>
      <c r="G13" s="206">
        <f t="shared" si="2"/>
        <v>0</v>
      </c>
      <c r="H13" s="206">
        <f t="shared" si="2"/>
        <v>0</v>
      </c>
      <c r="I13" s="206">
        <f t="shared" si="2"/>
        <v>0</v>
      </c>
      <c r="J13" s="206">
        <f t="shared" si="2"/>
        <v>0</v>
      </c>
      <c r="K13" s="206">
        <f t="shared" si="2"/>
        <v>0</v>
      </c>
      <c r="L13" s="206">
        <f t="shared" si="2"/>
        <v>0</v>
      </c>
      <c r="M13" s="206">
        <f t="shared" si="2"/>
        <v>0</v>
      </c>
      <c r="N13" s="206">
        <f t="shared" si="2"/>
        <v>0</v>
      </c>
      <c r="O13" s="206">
        <f t="shared" si="2"/>
        <v>0</v>
      </c>
      <c r="P13" s="206">
        <f t="shared" si="2"/>
        <v>0</v>
      </c>
      <c r="Q13" s="206">
        <f t="shared" si="2"/>
        <v>0</v>
      </c>
    </row>
    <row r="14" spans="1:17" s="34" customFormat="1" ht="30" customHeight="1">
      <c r="A14" s="571" t="s">
        <v>2</v>
      </c>
      <c r="B14" s="573" t="s">
        <v>260</v>
      </c>
      <c r="C14" s="575" t="s">
        <v>8</v>
      </c>
      <c r="D14" s="573" t="s">
        <v>434</v>
      </c>
      <c r="E14" s="575" t="s">
        <v>472</v>
      </c>
      <c r="F14" s="565">
        <f>J14</f>
        <v>0</v>
      </c>
      <c r="G14" s="565">
        <v>0</v>
      </c>
      <c r="H14" s="565"/>
      <c r="I14" s="563"/>
      <c r="J14" s="559">
        <f>SUM(H14:I14)</f>
        <v>0</v>
      </c>
      <c r="K14" s="565"/>
      <c r="L14" s="563"/>
      <c r="M14" s="559">
        <f>SUM(K14:L14)</f>
        <v>0</v>
      </c>
      <c r="N14" s="565"/>
      <c r="O14" s="563"/>
      <c r="P14" s="559">
        <f>SUM(N14:O14)</f>
        <v>0</v>
      </c>
      <c r="Q14" s="561">
        <f>J14+M14+P14</f>
        <v>0</v>
      </c>
    </row>
    <row r="15" spans="1:17" s="34" customFormat="1" ht="21.75" customHeight="1">
      <c r="A15" s="572"/>
      <c r="B15" s="574"/>
      <c r="C15" s="576"/>
      <c r="D15" s="574"/>
      <c r="E15" s="576"/>
      <c r="F15" s="564"/>
      <c r="G15" s="564"/>
      <c r="H15" s="564"/>
      <c r="I15" s="564"/>
      <c r="J15" s="560"/>
      <c r="K15" s="564"/>
      <c r="L15" s="564"/>
      <c r="M15" s="560"/>
      <c r="N15" s="564"/>
      <c r="O15" s="564"/>
      <c r="P15" s="560"/>
      <c r="Q15" s="562"/>
    </row>
    <row r="16" spans="1:17" s="53" customFormat="1" ht="41.25" customHeight="1">
      <c r="A16" s="52" t="s">
        <v>116</v>
      </c>
      <c r="B16" s="554" t="s">
        <v>1</v>
      </c>
      <c r="C16" s="555"/>
      <c r="D16" s="555"/>
      <c r="E16" s="555"/>
      <c r="F16" s="555"/>
      <c r="G16" s="555"/>
      <c r="H16" s="555"/>
      <c r="I16" s="555"/>
      <c r="J16" s="555"/>
      <c r="K16" s="555"/>
      <c r="L16" s="555"/>
      <c r="M16" s="555"/>
      <c r="N16" s="555"/>
      <c r="O16" s="555"/>
      <c r="P16" s="555"/>
      <c r="Q16" s="555"/>
    </row>
    <row r="17" spans="1:17" s="53" customFormat="1" ht="15" customHeight="1">
      <c r="A17" s="55"/>
      <c r="B17" s="554" t="s">
        <v>420</v>
      </c>
      <c r="C17" s="555"/>
      <c r="D17" s="555"/>
      <c r="E17" s="555"/>
      <c r="F17" s="555"/>
      <c r="G17" s="555"/>
      <c r="H17" s="555"/>
      <c r="I17" s="555"/>
      <c r="J17" s="555"/>
      <c r="K17" s="555"/>
      <c r="L17" s="555"/>
      <c r="M17" s="555"/>
      <c r="N17" s="555"/>
      <c r="O17" s="555"/>
      <c r="P17" s="555"/>
      <c r="Q17" s="555"/>
    </row>
    <row r="18" spans="1:16" s="54" customFormat="1" ht="2.25" customHeight="1">
      <c r="A18" s="38"/>
      <c r="B18" s="37"/>
      <c r="C18" s="38"/>
      <c r="D18" s="38"/>
      <c r="E18" s="38"/>
      <c r="F18" s="39"/>
      <c r="G18" s="39"/>
      <c r="H18" s="39"/>
      <c r="I18" s="39"/>
      <c r="J18" s="39"/>
      <c r="K18" s="39"/>
      <c r="L18" s="39"/>
      <c r="M18" s="39"/>
      <c r="N18" s="39"/>
      <c r="O18" s="39"/>
      <c r="P18" s="39"/>
    </row>
    <row r="19" spans="1:16" s="54" customFormat="1" ht="12.75" customHeight="1">
      <c r="A19" s="38"/>
      <c r="B19" s="37"/>
      <c r="C19" s="38"/>
      <c r="D19" s="38"/>
      <c r="E19" s="38"/>
      <c r="F19" s="39"/>
      <c r="G19" s="39"/>
      <c r="H19" s="39"/>
      <c r="I19" s="39"/>
      <c r="J19" s="39"/>
      <c r="K19" s="39"/>
      <c r="L19" s="39"/>
      <c r="M19" s="39"/>
      <c r="N19" s="39"/>
      <c r="O19" s="39"/>
      <c r="P19" s="39"/>
    </row>
    <row r="20" spans="1:16" s="34" customFormat="1" ht="12.75" customHeight="1">
      <c r="A20" s="29"/>
      <c r="B20" s="29"/>
      <c r="C20" s="31"/>
      <c r="D20" s="31"/>
      <c r="E20" s="32"/>
      <c r="F20" s="33"/>
      <c r="G20" s="33"/>
      <c r="H20" s="33"/>
      <c r="I20" s="33"/>
      <c r="J20" s="33"/>
      <c r="K20" s="33"/>
      <c r="L20" s="33"/>
      <c r="M20" s="33"/>
      <c r="N20" s="33"/>
      <c r="O20" s="33"/>
      <c r="P20" s="33"/>
    </row>
    <row r="21" spans="1:16" s="34" customFormat="1" ht="12.75" customHeight="1">
      <c r="A21" s="29"/>
      <c r="B21" s="29"/>
      <c r="C21" s="31"/>
      <c r="D21" s="31"/>
      <c r="E21" s="32"/>
      <c r="F21" s="33"/>
      <c r="G21" s="33"/>
      <c r="H21" s="33"/>
      <c r="I21" s="33"/>
      <c r="J21" s="33"/>
      <c r="K21" s="33"/>
      <c r="L21" s="33"/>
      <c r="M21" s="33"/>
      <c r="N21" s="33"/>
      <c r="O21" s="33"/>
      <c r="P21" s="33"/>
    </row>
  </sheetData>
  <sheetProtection/>
  <mergeCells count="44">
    <mergeCell ref="A2:Q2"/>
    <mergeCell ref="N4:Q4"/>
    <mergeCell ref="H5:J5"/>
    <mergeCell ref="K5:M5"/>
    <mergeCell ref="N5:P5"/>
    <mergeCell ref="Q14:Q15"/>
    <mergeCell ref="L6:L7"/>
    <mergeCell ref="M6:M7"/>
    <mergeCell ref="P14:P15"/>
    <mergeCell ref="N14:N15"/>
    <mergeCell ref="B16:Q16"/>
    <mergeCell ref="B17:Q17"/>
    <mergeCell ref="K14:K15"/>
    <mergeCell ref="Q5:Q7"/>
    <mergeCell ref="F6:F7"/>
    <mergeCell ref="G6:G7"/>
    <mergeCell ref="I6:I7"/>
    <mergeCell ref="J6:J7"/>
    <mergeCell ref="L14:L15"/>
    <mergeCell ref="M14:M15"/>
    <mergeCell ref="H14:H15"/>
    <mergeCell ref="I14:I15"/>
    <mergeCell ref="J14:J15"/>
    <mergeCell ref="A8:E8"/>
    <mergeCell ref="A11:E11"/>
    <mergeCell ref="A13:E13"/>
    <mergeCell ref="A14:A15"/>
    <mergeCell ref="B14:B15"/>
    <mergeCell ref="C14:C15"/>
    <mergeCell ref="D14:D15"/>
    <mergeCell ref="E14:E15"/>
    <mergeCell ref="O6:O7"/>
    <mergeCell ref="O14:O15"/>
    <mergeCell ref="A5:A7"/>
    <mergeCell ref="F14:F15"/>
    <mergeCell ref="G14:G15"/>
    <mergeCell ref="P6:P7"/>
    <mergeCell ref="B5:B7"/>
    <mergeCell ref="C5:C7"/>
    <mergeCell ref="D5:D7"/>
    <mergeCell ref="E5:E7"/>
    <mergeCell ref="H6:H7"/>
    <mergeCell ref="K6:K7"/>
    <mergeCell ref="N6:N7"/>
  </mergeCells>
  <printOptions horizontalCentered="1"/>
  <pageMargins left="0" right="0" top="0.5905511811023623" bottom="0.07874015748031496" header="0" footer="0"/>
  <pageSetup horizontalDpi="300" verticalDpi="300" orientation="landscape" paperSize="9" scale="63" r:id="rId2"/>
  <drawing r:id="rId1"/>
</worksheet>
</file>

<file path=xl/worksheets/sheet13.xml><?xml version="1.0" encoding="utf-8"?>
<worksheet xmlns="http://schemas.openxmlformats.org/spreadsheetml/2006/main" xmlns:r="http://schemas.openxmlformats.org/officeDocument/2006/relationships">
  <sheetPr>
    <tabColor rgb="FFFFFF00"/>
  </sheetPr>
  <dimension ref="A4:K345"/>
  <sheetViews>
    <sheetView zoomScalePageLayoutView="0" workbookViewId="0" topLeftCell="A314">
      <selection activeCell="B347" sqref="B347"/>
    </sheetView>
  </sheetViews>
  <sheetFormatPr defaultColWidth="9.140625" defaultRowHeight="12.75"/>
  <cols>
    <col min="1" max="1" width="23.00390625" style="41" customWidth="1"/>
    <col min="2" max="2" width="49.7109375" style="41" customWidth="1"/>
    <col min="3" max="9" width="8.7109375" style="62" customWidth="1"/>
    <col min="10" max="10" width="6.421875" style="62" customWidth="1"/>
    <col min="11" max="11" width="8.7109375" style="62" customWidth="1"/>
    <col min="12" max="16384" width="9.140625" style="41" customWidth="1"/>
  </cols>
  <sheetData>
    <row r="2" ht="12.75" customHeight="1"/>
    <row r="3" ht="12.75" customHeight="1"/>
    <row r="4" spans="1:11" ht="17.25" customHeight="1">
      <c r="A4" s="485" t="s">
        <v>90</v>
      </c>
      <c r="B4" s="485"/>
      <c r="C4" s="485"/>
      <c r="D4" s="485"/>
      <c r="E4" s="485"/>
      <c r="F4" s="485"/>
      <c r="G4" s="485"/>
      <c r="H4" s="485"/>
      <c r="I4" s="485"/>
      <c r="J4" s="485"/>
      <c r="K4" s="485"/>
    </row>
    <row r="5" ht="12.75" customHeight="1"/>
    <row r="6" spans="8:11" ht="12.75" customHeight="1" thickBot="1">
      <c r="H6" s="502" t="s">
        <v>411</v>
      </c>
      <c r="I6" s="503"/>
      <c r="J6" s="503"/>
      <c r="K6" s="503"/>
    </row>
    <row r="7" spans="1:11" ht="19.5" customHeight="1" thickBot="1">
      <c r="A7" s="504" t="s">
        <v>102</v>
      </c>
      <c r="B7" s="505"/>
      <c r="C7" s="506" t="s">
        <v>49</v>
      </c>
      <c r="D7" s="507"/>
      <c r="E7" s="507"/>
      <c r="F7" s="507"/>
      <c r="G7" s="507"/>
      <c r="H7" s="507"/>
      <c r="I7" s="507"/>
      <c r="J7" s="507"/>
      <c r="K7" s="508"/>
    </row>
    <row r="8" spans="1:11" ht="19.5" customHeight="1" thickBot="1">
      <c r="A8" s="504" t="s">
        <v>103</v>
      </c>
      <c r="B8" s="505"/>
      <c r="C8" s="506" t="s">
        <v>9</v>
      </c>
      <c r="D8" s="507"/>
      <c r="E8" s="507"/>
      <c r="F8" s="507"/>
      <c r="G8" s="507"/>
      <c r="H8" s="507"/>
      <c r="I8" s="507"/>
      <c r="J8" s="507"/>
      <c r="K8" s="508"/>
    </row>
    <row r="9" spans="1:11" ht="19.5" customHeight="1">
      <c r="A9" s="189" t="s">
        <v>104</v>
      </c>
      <c r="B9" s="69" t="s">
        <v>105</v>
      </c>
      <c r="C9" s="496" t="s">
        <v>438</v>
      </c>
      <c r="D9" s="497"/>
      <c r="E9" s="497"/>
      <c r="F9" s="497"/>
      <c r="G9" s="497"/>
      <c r="H9" s="497"/>
      <c r="I9" s="497"/>
      <c r="J9" s="497"/>
      <c r="K9" s="498"/>
    </row>
    <row r="10" spans="1:11" ht="19.5" customHeight="1">
      <c r="A10" s="190"/>
      <c r="B10" s="70" t="s">
        <v>106</v>
      </c>
      <c r="C10" s="499"/>
      <c r="D10" s="500"/>
      <c r="E10" s="500"/>
      <c r="F10" s="500"/>
      <c r="G10" s="500"/>
      <c r="H10" s="500"/>
      <c r="I10" s="500"/>
      <c r="J10" s="500"/>
      <c r="K10" s="501"/>
    </row>
    <row r="11" spans="1:11" ht="19.5" customHeight="1">
      <c r="A11" s="190"/>
      <c r="B11" s="70" t="s">
        <v>107</v>
      </c>
      <c r="C11" s="509"/>
      <c r="D11" s="510"/>
      <c r="E11" s="510"/>
      <c r="F11" s="510"/>
      <c r="G11" s="510"/>
      <c r="H11" s="510"/>
      <c r="I11" s="510"/>
      <c r="J11" s="510"/>
      <c r="K11" s="511"/>
    </row>
    <row r="12" spans="1:11" ht="19.5" customHeight="1">
      <c r="A12" s="190"/>
      <c r="B12" s="70" t="s">
        <v>129</v>
      </c>
      <c r="C12" s="509"/>
      <c r="D12" s="510"/>
      <c r="E12" s="510"/>
      <c r="F12" s="510"/>
      <c r="G12" s="510"/>
      <c r="H12" s="510"/>
      <c r="I12" s="510"/>
      <c r="J12" s="510"/>
      <c r="K12" s="511"/>
    </row>
    <row r="13" spans="1:11" ht="19.5" customHeight="1">
      <c r="A13" s="190"/>
      <c r="B13" s="70" t="s">
        <v>108</v>
      </c>
      <c r="C13" s="509"/>
      <c r="D13" s="510"/>
      <c r="E13" s="510"/>
      <c r="F13" s="510"/>
      <c r="G13" s="510"/>
      <c r="H13" s="510"/>
      <c r="I13" s="510"/>
      <c r="J13" s="510"/>
      <c r="K13" s="511"/>
    </row>
    <row r="14" spans="1:11" ht="19.5" customHeight="1">
      <c r="A14" s="190"/>
      <c r="B14" s="70" t="s">
        <v>146</v>
      </c>
      <c r="C14" s="512">
        <f>C16+C17+C18</f>
        <v>0</v>
      </c>
      <c r="D14" s="513"/>
      <c r="E14" s="513"/>
      <c r="F14" s="513"/>
      <c r="G14" s="513"/>
      <c r="H14" s="513"/>
      <c r="I14" s="513"/>
      <c r="J14" s="513"/>
      <c r="K14" s="514"/>
    </row>
    <row r="15" spans="1:11" ht="19.5" customHeight="1">
      <c r="A15" s="190"/>
      <c r="B15" s="70" t="s">
        <v>412</v>
      </c>
      <c r="C15" s="512">
        <v>0</v>
      </c>
      <c r="D15" s="513"/>
      <c r="E15" s="513"/>
      <c r="F15" s="513"/>
      <c r="G15" s="513"/>
      <c r="H15" s="513"/>
      <c r="I15" s="513"/>
      <c r="J15" s="513"/>
      <c r="K15" s="514"/>
    </row>
    <row r="16" spans="1:11" ht="19.5" customHeight="1">
      <c r="A16" s="190"/>
      <c r="B16" s="70" t="s">
        <v>254</v>
      </c>
      <c r="C16" s="512"/>
      <c r="D16" s="513"/>
      <c r="E16" s="513"/>
      <c r="F16" s="513"/>
      <c r="G16" s="513"/>
      <c r="H16" s="513"/>
      <c r="I16" s="513"/>
      <c r="J16" s="513"/>
      <c r="K16" s="514"/>
    </row>
    <row r="17" spans="1:11" ht="19.5" customHeight="1">
      <c r="A17" s="190"/>
      <c r="B17" s="70" t="s">
        <v>264</v>
      </c>
      <c r="C17" s="512"/>
      <c r="D17" s="513"/>
      <c r="E17" s="513"/>
      <c r="F17" s="513"/>
      <c r="G17" s="513"/>
      <c r="H17" s="513"/>
      <c r="I17" s="513"/>
      <c r="J17" s="513"/>
      <c r="K17" s="514"/>
    </row>
    <row r="18" spans="1:11" ht="19.5" customHeight="1" thickBot="1">
      <c r="A18" s="191"/>
      <c r="B18" s="71" t="s">
        <v>418</v>
      </c>
      <c r="C18" s="512"/>
      <c r="D18" s="513"/>
      <c r="E18" s="513"/>
      <c r="F18" s="513"/>
      <c r="G18" s="513"/>
      <c r="H18" s="513"/>
      <c r="I18" s="513"/>
      <c r="J18" s="513"/>
      <c r="K18" s="514"/>
    </row>
    <row r="19" spans="1:11" ht="19.5" customHeight="1" thickBot="1">
      <c r="A19" s="515" t="s">
        <v>109</v>
      </c>
      <c r="B19" s="516"/>
      <c r="C19" s="516"/>
      <c r="D19" s="516"/>
      <c r="E19" s="516"/>
      <c r="F19" s="516"/>
      <c r="G19" s="516"/>
      <c r="H19" s="516"/>
      <c r="I19" s="516"/>
      <c r="J19" s="516"/>
      <c r="K19" s="517"/>
    </row>
    <row r="20" spans="1:11" ht="19.5" customHeight="1">
      <c r="A20" s="518" t="s">
        <v>131</v>
      </c>
      <c r="B20" s="519"/>
      <c r="C20" s="519"/>
      <c r="D20" s="519"/>
      <c r="E20" s="519"/>
      <c r="F20" s="519"/>
      <c r="G20" s="519"/>
      <c r="H20" s="519"/>
      <c r="I20" s="519"/>
      <c r="J20" s="519"/>
      <c r="K20" s="520"/>
    </row>
    <row r="21" spans="1:11" ht="19.5" customHeight="1" thickBot="1">
      <c r="A21" s="521" t="s">
        <v>60</v>
      </c>
      <c r="B21" s="522"/>
      <c r="C21" s="523"/>
      <c r="D21" s="523"/>
      <c r="E21" s="523"/>
      <c r="F21" s="523"/>
      <c r="G21" s="523"/>
      <c r="H21" s="523"/>
      <c r="I21" s="523"/>
      <c r="J21" s="523"/>
      <c r="K21" s="524"/>
    </row>
    <row r="22" spans="1:11" ht="19.5" customHeight="1" thickBot="1">
      <c r="A22" s="530" t="s">
        <v>61</v>
      </c>
      <c r="B22" s="531"/>
      <c r="C22" s="532" t="s">
        <v>255</v>
      </c>
      <c r="D22" s="533"/>
      <c r="E22" s="534"/>
      <c r="F22" s="532" t="s">
        <v>272</v>
      </c>
      <c r="G22" s="533"/>
      <c r="H22" s="534"/>
      <c r="I22" s="532" t="s">
        <v>421</v>
      </c>
      <c r="J22" s="533"/>
      <c r="K22" s="534"/>
    </row>
    <row r="23" spans="1:11" ht="27" customHeight="1">
      <c r="A23" s="535" t="s">
        <v>132</v>
      </c>
      <c r="B23" s="537" t="s">
        <v>133</v>
      </c>
      <c r="C23" s="539" t="s">
        <v>42</v>
      </c>
      <c r="D23" s="540"/>
      <c r="E23" s="528" t="s">
        <v>43</v>
      </c>
      <c r="F23" s="539" t="s">
        <v>42</v>
      </c>
      <c r="G23" s="540"/>
      <c r="H23" s="528" t="s">
        <v>43</v>
      </c>
      <c r="I23" s="539" t="s">
        <v>42</v>
      </c>
      <c r="J23" s="540"/>
      <c r="K23" s="528" t="s">
        <v>43</v>
      </c>
    </row>
    <row r="24" spans="1:11" ht="19.5" customHeight="1" thickBot="1">
      <c r="A24" s="536"/>
      <c r="B24" s="538"/>
      <c r="C24" s="96" t="s">
        <v>44</v>
      </c>
      <c r="D24" s="97" t="s">
        <v>45</v>
      </c>
      <c r="E24" s="529"/>
      <c r="F24" s="96" t="s">
        <v>44</v>
      </c>
      <c r="G24" s="97" t="s">
        <v>45</v>
      </c>
      <c r="H24" s="529"/>
      <c r="I24" s="96" t="s">
        <v>44</v>
      </c>
      <c r="J24" s="97" t="s">
        <v>45</v>
      </c>
      <c r="K24" s="529"/>
    </row>
    <row r="25" spans="1:11" ht="19.5" customHeight="1">
      <c r="A25" s="525" t="s">
        <v>158</v>
      </c>
      <c r="B25" s="81"/>
      <c r="C25" s="193"/>
      <c r="D25" s="238"/>
      <c r="E25" s="192"/>
      <c r="F25" s="193"/>
      <c r="G25" s="238"/>
      <c r="H25" s="192"/>
      <c r="I25" s="193"/>
      <c r="J25" s="238"/>
      <c r="K25" s="192"/>
    </row>
    <row r="26" spans="1:11" ht="19.5" customHeight="1">
      <c r="A26" s="526"/>
      <c r="B26" s="84"/>
      <c r="C26" s="239"/>
      <c r="D26" s="194"/>
      <c r="E26" s="240"/>
      <c r="F26" s="239"/>
      <c r="G26" s="194"/>
      <c r="H26" s="240"/>
      <c r="I26" s="239"/>
      <c r="J26" s="194"/>
      <c r="K26" s="240"/>
    </row>
    <row r="27" spans="1:11" ht="19.5" customHeight="1">
      <c r="A27" s="526"/>
      <c r="B27" s="82"/>
      <c r="C27" s="239"/>
      <c r="D27" s="194"/>
      <c r="E27" s="240"/>
      <c r="F27" s="239"/>
      <c r="G27" s="194"/>
      <c r="H27" s="240"/>
      <c r="I27" s="239"/>
      <c r="J27" s="194"/>
      <c r="K27" s="240"/>
    </row>
    <row r="28" spans="1:11" ht="19.5" customHeight="1">
      <c r="A28" s="526"/>
      <c r="B28" s="82"/>
      <c r="C28" s="239"/>
      <c r="D28" s="194"/>
      <c r="E28" s="240"/>
      <c r="F28" s="239"/>
      <c r="G28" s="194"/>
      <c r="H28" s="240"/>
      <c r="I28" s="239"/>
      <c r="J28" s="194"/>
      <c r="K28" s="240"/>
    </row>
    <row r="29" spans="1:11" ht="19.5" customHeight="1">
      <c r="A29" s="526"/>
      <c r="B29" s="82"/>
      <c r="C29" s="239"/>
      <c r="D29" s="194"/>
      <c r="E29" s="240"/>
      <c r="F29" s="239"/>
      <c r="G29" s="194"/>
      <c r="H29" s="240"/>
      <c r="I29" s="239"/>
      <c r="J29" s="194"/>
      <c r="K29" s="240"/>
    </row>
    <row r="30" spans="1:11" ht="19.5" customHeight="1">
      <c r="A30" s="526"/>
      <c r="B30" s="82"/>
      <c r="C30" s="239"/>
      <c r="D30" s="194"/>
      <c r="E30" s="240"/>
      <c r="F30" s="239"/>
      <c r="G30" s="194"/>
      <c r="H30" s="240"/>
      <c r="I30" s="239"/>
      <c r="J30" s="194"/>
      <c r="K30" s="240"/>
    </row>
    <row r="31" spans="1:11" ht="19.5" customHeight="1" thickBot="1">
      <c r="A31" s="526"/>
      <c r="B31" s="82"/>
      <c r="C31" s="239"/>
      <c r="D31" s="194"/>
      <c r="E31" s="240"/>
      <c r="F31" s="239"/>
      <c r="G31" s="194"/>
      <c r="H31" s="240"/>
      <c r="I31" s="239"/>
      <c r="J31" s="194"/>
      <c r="K31" s="240"/>
    </row>
    <row r="32" spans="1:11" ht="19.5" customHeight="1" thickBot="1">
      <c r="A32" s="527"/>
      <c r="B32" s="60" t="s">
        <v>142</v>
      </c>
      <c r="C32" s="241">
        <f>SUM(C25:C31)</f>
        <v>0</v>
      </c>
      <c r="D32" s="242"/>
      <c r="E32" s="243">
        <f>SUM(E25:E31)</f>
        <v>0</v>
      </c>
      <c r="F32" s="241">
        <f>SUM(F25:F31)</f>
        <v>0</v>
      </c>
      <c r="G32" s="242"/>
      <c r="H32" s="243">
        <f>SUM(H25:H31)</f>
        <v>0</v>
      </c>
      <c r="I32" s="241">
        <f>SUM(I25:I31)</f>
        <v>0</v>
      </c>
      <c r="J32" s="242"/>
      <c r="K32" s="243">
        <f>SUM(K25:K31)</f>
        <v>0</v>
      </c>
    </row>
    <row r="33" spans="1:11" ht="19.5" customHeight="1">
      <c r="A33" s="19"/>
      <c r="B33" s="20"/>
      <c r="C33" s="21"/>
      <c r="D33" s="21"/>
      <c r="E33" s="21"/>
      <c r="F33" s="21"/>
      <c r="G33" s="21"/>
      <c r="H33" s="21"/>
      <c r="I33" s="21"/>
      <c r="J33" s="21"/>
      <c r="K33" s="22"/>
    </row>
    <row r="34" spans="1:11" ht="19.5" customHeight="1" hidden="1">
      <c r="A34" s="525" t="s">
        <v>159</v>
      </c>
      <c r="B34" s="81"/>
      <c r="C34" s="74"/>
      <c r="D34" s="72"/>
      <c r="E34" s="73"/>
      <c r="F34" s="74"/>
      <c r="G34" s="72"/>
      <c r="H34" s="73"/>
      <c r="I34" s="74"/>
      <c r="J34" s="72"/>
      <c r="K34" s="73"/>
    </row>
    <row r="35" spans="1:11" ht="19.5" customHeight="1" hidden="1">
      <c r="A35" s="526"/>
      <c r="B35" s="84"/>
      <c r="C35" s="77"/>
      <c r="D35" s="75"/>
      <c r="E35" s="76"/>
      <c r="F35" s="77"/>
      <c r="G35" s="75"/>
      <c r="H35" s="76"/>
      <c r="I35" s="77"/>
      <c r="J35" s="75"/>
      <c r="K35" s="76"/>
    </row>
    <row r="36" spans="1:11" ht="19.5" customHeight="1" hidden="1">
      <c r="A36" s="526"/>
      <c r="B36" s="82"/>
      <c r="C36" s="77"/>
      <c r="D36" s="75"/>
      <c r="E36" s="76"/>
      <c r="F36" s="77"/>
      <c r="G36" s="75"/>
      <c r="H36" s="76"/>
      <c r="I36" s="77"/>
      <c r="J36" s="75"/>
      <c r="K36" s="76"/>
    </row>
    <row r="37" spans="1:11" ht="19.5" customHeight="1" hidden="1">
      <c r="A37" s="526"/>
      <c r="B37" s="82"/>
      <c r="C37" s="77"/>
      <c r="D37" s="75"/>
      <c r="E37" s="76"/>
      <c r="F37" s="77"/>
      <c r="G37" s="75"/>
      <c r="H37" s="76"/>
      <c r="I37" s="77"/>
      <c r="J37" s="75"/>
      <c r="K37" s="76"/>
    </row>
    <row r="38" spans="1:11" ht="19.5" customHeight="1" hidden="1">
      <c r="A38" s="526"/>
      <c r="B38" s="83"/>
      <c r="C38" s="78"/>
      <c r="D38" s="79"/>
      <c r="E38" s="80"/>
      <c r="F38" s="77"/>
      <c r="G38" s="75"/>
      <c r="H38" s="76"/>
      <c r="I38" s="77"/>
      <c r="J38" s="75"/>
      <c r="K38" s="76"/>
    </row>
    <row r="39" spans="1:11" ht="19.5" customHeight="1" hidden="1">
      <c r="A39" s="527"/>
      <c r="B39" s="60" t="s">
        <v>142</v>
      </c>
      <c r="C39" s="85">
        <f>SUM(C34:C38)</f>
        <v>0</v>
      </c>
      <c r="D39" s="86"/>
      <c r="E39" s="95">
        <f>SUM(E34:E38)</f>
        <v>0</v>
      </c>
      <c r="F39" s="85">
        <f>SUM(F34:F38)</f>
        <v>0</v>
      </c>
      <c r="G39" s="86"/>
      <c r="H39" s="95">
        <f>SUM(H34:H38)</f>
        <v>0</v>
      </c>
      <c r="I39" s="85">
        <f>SUM(I34:I38)</f>
        <v>0</v>
      </c>
      <c r="J39" s="86"/>
      <c r="K39" s="95">
        <f>SUM(K34:K38)</f>
        <v>0</v>
      </c>
    </row>
    <row r="40" spans="1:11" ht="19.5" customHeight="1" thickBot="1">
      <c r="A40" s="19"/>
      <c r="B40" s="20"/>
      <c r="C40" s="21"/>
      <c r="D40" s="21"/>
      <c r="E40" s="21"/>
      <c r="F40" s="21"/>
      <c r="G40" s="21"/>
      <c r="H40" s="21"/>
      <c r="I40" s="21"/>
      <c r="J40" s="21"/>
      <c r="K40" s="22"/>
    </row>
    <row r="41" spans="1:11" ht="19.5" customHeight="1">
      <c r="A41" s="525" t="s">
        <v>160</v>
      </c>
      <c r="B41" s="81"/>
      <c r="C41" s="193"/>
      <c r="D41" s="238"/>
      <c r="E41" s="192"/>
      <c r="F41" s="193"/>
      <c r="G41" s="238"/>
      <c r="H41" s="192"/>
      <c r="I41" s="193"/>
      <c r="J41" s="238"/>
      <c r="K41" s="192"/>
    </row>
    <row r="42" spans="1:11" ht="19.5" customHeight="1">
      <c r="A42" s="526"/>
      <c r="B42" s="82"/>
      <c r="C42" s="239"/>
      <c r="D42" s="194"/>
      <c r="E42" s="240"/>
      <c r="F42" s="239"/>
      <c r="G42" s="194"/>
      <c r="H42" s="240"/>
      <c r="I42" s="239"/>
      <c r="J42" s="194"/>
      <c r="K42" s="240"/>
    </row>
    <row r="43" spans="1:11" ht="19.5" customHeight="1">
      <c r="A43" s="526"/>
      <c r="B43" s="82"/>
      <c r="C43" s="239"/>
      <c r="D43" s="194"/>
      <c r="E43" s="240"/>
      <c r="F43" s="239"/>
      <c r="G43" s="194"/>
      <c r="H43" s="240"/>
      <c r="I43" s="239"/>
      <c r="J43" s="194"/>
      <c r="K43" s="240"/>
    </row>
    <row r="44" spans="1:11" ht="19.5" customHeight="1">
      <c r="A44" s="526"/>
      <c r="B44" s="82"/>
      <c r="C44" s="239"/>
      <c r="D44" s="194"/>
      <c r="E44" s="240"/>
      <c r="F44" s="239"/>
      <c r="G44" s="194"/>
      <c r="H44" s="240"/>
      <c r="I44" s="239"/>
      <c r="J44" s="194"/>
      <c r="K44" s="240"/>
    </row>
    <row r="45" spans="1:11" ht="19.5" customHeight="1" thickBot="1">
      <c r="A45" s="526"/>
      <c r="B45" s="83"/>
      <c r="C45" s="244"/>
      <c r="D45" s="245"/>
      <c r="E45" s="246"/>
      <c r="F45" s="239"/>
      <c r="G45" s="194"/>
      <c r="H45" s="240"/>
      <c r="I45" s="239"/>
      <c r="J45" s="194"/>
      <c r="K45" s="240"/>
    </row>
    <row r="46" spans="1:11" ht="19.5" customHeight="1" thickBot="1">
      <c r="A46" s="527"/>
      <c r="B46" s="60" t="s">
        <v>142</v>
      </c>
      <c r="C46" s="241">
        <f>SUM(C41:C45)</f>
        <v>0</v>
      </c>
      <c r="D46" s="242"/>
      <c r="E46" s="243">
        <f>SUM(E41:E45)</f>
        <v>0</v>
      </c>
      <c r="F46" s="241">
        <f>SUM(F41:F45)</f>
        <v>0</v>
      </c>
      <c r="G46" s="242"/>
      <c r="H46" s="243">
        <f>SUM(H41:H45)</f>
        <v>0</v>
      </c>
      <c r="I46" s="241">
        <f>SUM(I41:I45)</f>
        <v>0</v>
      </c>
      <c r="J46" s="242"/>
      <c r="K46" s="243">
        <f>SUM(K41:K45)</f>
        <v>0</v>
      </c>
    </row>
    <row r="47" spans="1:11" ht="19.5" customHeight="1" thickBot="1">
      <c r="A47" s="19"/>
      <c r="B47" s="20"/>
      <c r="C47" s="21"/>
      <c r="D47" s="21"/>
      <c r="E47" s="21"/>
      <c r="F47" s="21"/>
      <c r="G47" s="21"/>
      <c r="H47" s="21"/>
      <c r="I47" s="21"/>
      <c r="J47" s="21"/>
      <c r="K47" s="22"/>
    </row>
    <row r="48" spans="1:11" ht="19.5" customHeight="1" hidden="1">
      <c r="A48" s="525" t="s">
        <v>161</v>
      </c>
      <c r="B48" s="81"/>
      <c r="C48" s="74"/>
      <c r="D48" s="72"/>
      <c r="E48" s="73"/>
      <c r="F48" s="74"/>
      <c r="G48" s="72"/>
      <c r="H48" s="73"/>
      <c r="I48" s="74"/>
      <c r="J48" s="72"/>
      <c r="K48" s="73"/>
    </row>
    <row r="49" spans="1:11" ht="19.5" customHeight="1" hidden="1">
      <c r="A49" s="526"/>
      <c r="B49" s="84"/>
      <c r="C49" s="77"/>
      <c r="D49" s="75"/>
      <c r="E49" s="76"/>
      <c r="F49" s="77"/>
      <c r="G49" s="75"/>
      <c r="H49" s="76"/>
      <c r="I49" s="77"/>
      <c r="J49" s="75"/>
      <c r="K49" s="76"/>
    </row>
    <row r="50" spans="1:11" ht="19.5" customHeight="1" hidden="1">
      <c r="A50" s="526"/>
      <c r="B50" s="82"/>
      <c r="C50" s="77"/>
      <c r="D50" s="75"/>
      <c r="E50" s="76"/>
      <c r="F50" s="77"/>
      <c r="G50" s="75"/>
      <c r="H50" s="76"/>
      <c r="I50" s="77"/>
      <c r="J50" s="75"/>
      <c r="K50" s="76"/>
    </row>
    <row r="51" spans="1:11" ht="19.5" customHeight="1" hidden="1">
      <c r="A51" s="526"/>
      <c r="B51" s="82"/>
      <c r="C51" s="77"/>
      <c r="D51" s="75"/>
      <c r="E51" s="76"/>
      <c r="F51" s="77"/>
      <c r="G51" s="75"/>
      <c r="H51" s="76"/>
      <c r="I51" s="77"/>
      <c r="J51" s="75"/>
      <c r="K51" s="76"/>
    </row>
    <row r="52" spans="1:11" ht="19.5" customHeight="1" hidden="1" thickBot="1">
      <c r="A52" s="526"/>
      <c r="B52" s="83"/>
      <c r="C52" s="78"/>
      <c r="D52" s="79"/>
      <c r="E52" s="80"/>
      <c r="F52" s="77"/>
      <c r="G52" s="75"/>
      <c r="H52" s="76"/>
      <c r="I52" s="77"/>
      <c r="J52" s="75"/>
      <c r="K52" s="76"/>
    </row>
    <row r="53" spans="1:11" ht="19.5" customHeight="1" hidden="1" thickBot="1">
      <c r="A53" s="527"/>
      <c r="B53" s="60" t="s">
        <v>142</v>
      </c>
      <c r="C53" s="85">
        <f>SUM(C48:C52)</f>
        <v>0</v>
      </c>
      <c r="D53" s="86"/>
      <c r="E53" s="95">
        <f>SUM(E48:E52)</f>
        <v>0</v>
      </c>
      <c r="F53" s="85">
        <f>SUM(F48:F52)</f>
        <v>0</v>
      </c>
      <c r="G53" s="86"/>
      <c r="H53" s="95">
        <f>SUM(H48:H52)</f>
        <v>0</v>
      </c>
      <c r="I53" s="85">
        <f>SUM(I48:I52)</f>
        <v>0</v>
      </c>
      <c r="J53" s="86"/>
      <c r="K53" s="95">
        <f>SUM(K48:K52)</f>
        <v>0</v>
      </c>
    </row>
    <row r="54" spans="1:11" ht="19.5" customHeight="1" hidden="1" thickBot="1">
      <c r="A54" s="19"/>
      <c r="B54" s="20"/>
      <c r="C54" s="21"/>
      <c r="D54" s="21"/>
      <c r="E54" s="21"/>
      <c r="F54" s="21"/>
      <c r="G54" s="21"/>
      <c r="H54" s="21"/>
      <c r="I54" s="21"/>
      <c r="J54" s="21"/>
      <c r="K54" s="22"/>
    </row>
    <row r="55" spans="1:11" ht="19.5" customHeight="1" hidden="1">
      <c r="A55" s="525" t="s">
        <v>162</v>
      </c>
      <c r="B55" s="81"/>
      <c r="C55" s="74"/>
      <c r="D55" s="72"/>
      <c r="E55" s="73"/>
      <c r="F55" s="74"/>
      <c r="G55" s="72"/>
      <c r="H55" s="73"/>
      <c r="I55" s="74"/>
      <c r="J55" s="72"/>
      <c r="K55" s="73"/>
    </row>
    <row r="56" spans="1:11" ht="19.5" customHeight="1" hidden="1">
      <c r="A56" s="526"/>
      <c r="B56" s="84"/>
      <c r="C56" s="77"/>
      <c r="D56" s="75"/>
      <c r="E56" s="76"/>
      <c r="F56" s="77"/>
      <c r="G56" s="75"/>
      <c r="H56" s="76"/>
      <c r="I56" s="77"/>
      <c r="J56" s="75"/>
      <c r="K56" s="76"/>
    </row>
    <row r="57" spans="1:11" ht="19.5" customHeight="1" hidden="1">
      <c r="A57" s="526"/>
      <c r="B57" s="84"/>
      <c r="C57" s="77"/>
      <c r="D57" s="75"/>
      <c r="E57" s="76"/>
      <c r="F57" s="77"/>
      <c r="G57" s="75"/>
      <c r="H57" s="76"/>
      <c r="I57" s="77"/>
      <c r="J57" s="75"/>
      <c r="K57" s="76"/>
    </row>
    <row r="58" spans="1:11" ht="19.5" customHeight="1" hidden="1">
      <c r="A58" s="526"/>
      <c r="B58" s="82"/>
      <c r="C58" s="77"/>
      <c r="D58" s="75"/>
      <c r="E58" s="76"/>
      <c r="F58" s="77"/>
      <c r="G58" s="75"/>
      <c r="H58" s="76"/>
      <c r="I58" s="77"/>
      <c r="J58" s="75"/>
      <c r="K58" s="76"/>
    </row>
    <row r="59" spans="1:11" ht="19.5" customHeight="1" hidden="1">
      <c r="A59" s="526"/>
      <c r="B59" s="82"/>
      <c r="C59" s="77"/>
      <c r="D59" s="75"/>
      <c r="E59" s="76"/>
      <c r="F59" s="77"/>
      <c r="G59" s="75"/>
      <c r="H59" s="76"/>
      <c r="I59" s="77"/>
      <c r="J59" s="75"/>
      <c r="K59" s="76"/>
    </row>
    <row r="60" spans="1:11" ht="19.5" customHeight="1" hidden="1">
      <c r="A60" s="526"/>
      <c r="B60" s="83"/>
      <c r="C60" s="78"/>
      <c r="D60" s="79"/>
      <c r="E60" s="80"/>
      <c r="F60" s="77"/>
      <c r="G60" s="75"/>
      <c r="H60" s="76"/>
      <c r="I60" s="77"/>
      <c r="J60" s="75"/>
      <c r="K60" s="76"/>
    </row>
    <row r="61" spans="1:11" ht="19.5" customHeight="1" hidden="1">
      <c r="A61" s="527"/>
      <c r="B61" s="60" t="s">
        <v>142</v>
      </c>
      <c r="C61" s="85">
        <f>SUM(C55:C60)</f>
        <v>0</v>
      </c>
      <c r="D61" s="86"/>
      <c r="E61" s="95">
        <f>SUM(E55:E60)</f>
        <v>0</v>
      </c>
      <c r="F61" s="85">
        <f>SUM(F55:F60)</f>
        <v>0</v>
      </c>
      <c r="G61" s="86"/>
      <c r="H61" s="95">
        <f>SUM(H55:H60)</f>
        <v>0</v>
      </c>
      <c r="I61" s="85">
        <f>SUM(I55:I60)</f>
        <v>0</v>
      </c>
      <c r="J61" s="86"/>
      <c r="K61" s="95">
        <f>SUM(K55:K60)</f>
        <v>0</v>
      </c>
    </row>
    <row r="62" spans="1:11" ht="19.5" customHeight="1" hidden="1">
      <c r="A62" s="19"/>
      <c r="B62" s="20"/>
      <c r="C62" s="21"/>
      <c r="D62" s="21"/>
      <c r="E62" s="21"/>
      <c r="F62" s="21"/>
      <c r="G62" s="21"/>
      <c r="H62" s="21"/>
      <c r="I62" s="21"/>
      <c r="J62" s="21"/>
      <c r="K62" s="22"/>
    </row>
    <row r="63" spans="1:11" ht="19.5" customHeight="1" hidden="1">
      <c r="A63" s="525" t="s">
        <v>163</v>
      </c>
      <c r="B63" s="81"/>
      <c r="C63" s="74"/>
      <c r="D63" s="72"/>
      <c r="E63" s="73"/>
      <c r="F63" s="74"/>
      <c r="G63" s="72"/>
      <c r="H63" s="73"/>
      <c r="I63" s="74"/>
      <c r="J63" s="72"/>
      <c r="K63" s="73"/>
    </row>
    <row r="64" spans="1:11" ht="19.5" customHeight="1" hidden="1" thickBot="1">
      <c r="A64" s="526"/>
      <c r="B64" s="84"/>
      <c r="C64" s="77"/>
      <c r="D64" s="75"/>
      <c r="E64" s="76"/>
      <c r="F64" s="77"/>
      <c r="G64" s="75"/>
      <c r="H64" s="76"/>
      <c r="I64" s="77"/>
      <c r="J64" s="75"/>
      <c r="K64" s="76"/>
    </row>
    <row r="65" spans="1:11" ht="19.5" customHeight="1" hidden="1" thickBot="1">
      <c r="A65" s="526"/>
      <c r="B65" s="84"/>
      <c r="C65" s="77"/>
      <c r="D65" s="75"/>
      <c r="E65" s="76"/>
      <c r="F65" s="77"/>
      <c r="G65" s="75"/>
      <c r="H65" s="76"/>
      <c r="I65" s="77"/>
      <c r="J65" s="75"/>
      <c r="K65" s="76"/>
    </row>
    <row r="66" spans="1:11" ht="19.5" customHeight="1" hidden="1">
      <c r="A66" s="526"/>
      <c r="B66" s="82"/>
      <c r="C66" s="77"/>
      <c r="D66" s="75"/>
      <c r="E66" s="76"/>
      <c r="F66" s="77"/>
      <c r="G66" s="75"/>
      <c r="H66" s="76"/>
      <c r="I66" s="77"/>
      <c r="J66" s="75"/>
      <c r="K66" s="76"/>
    </row>
    <row r="67" spans="1:11" ht="19.5" customHeight="1" hidden="1" thickBot="1">
      <c r="A67" s="526"/>
      <c r="B67" s="82"/>
      <c r="C67" s="77"/>
      <c r="D67" s="75"/>
      <c r="E67" s="76"/>
      <c r="F67" s="77"/>
      <c r="G67" s="75"/>
      <c r="H67" s="76"/>
      <c r="I67" s="77"/>
      <c r="J67" s="75"/>
      <c r="K67" s="76"/>
    </row>
    <row r="68" spans="1:11" ht="19.5" customHeight="1" hidden="1" thickBot="1">
      <c r="A68" s="526"/>
      <c r="B68" s="83"/>
      <c r="C68" s="78"/>
      <c r="D68" s="79"/>
      <c r="E68" s="80"/>
      <c r="F68" s="77"/>
      <c r="G68" s="75"/>
      <c r="H68" s="76"/>
      <c r="I68" s="77"/>
      <c r="J68" s="75"/>
      <c r="K68" s="76"/>
    </row>
    <row r="69" spans="1:11" ht="19.5" customHeight="1" hidden="1">
      <c r="A69" s="527"/>
      <c r="B69" s="60" t="s">
        <v>142</v>
      </c>
      <c r="C69" s="85">
        <f>SUM(C63:C68)</f>
        <v>0</v>
      </c>
      <c r="D69" s="86"/>
      <c r="E69" s="95">
        <f>SUM(E63:E68)</f>
        <v>0</v>
      </c>
      <c r="F69" s="85">
        <f>SUM(F63:F68)</f>
        <v>0</v>
      </c>
      <c r="G69" s="86"/>
      <c r="H69" s="95">
        <f>SUM(H63:H68)</f>
        <v>0</v>
      </c>
      <c r="I69" s="85">
        <f>SUM(I63:I68)</f>
        <v>0</v>
      </c>
      <c r="J69" s="86"/>
      <c r="K69" s="95">
        <f>SUM(K63:K68)</f>
        <v>0</v>
      </c>
    </row>
    <row r="70" spans="1:11" ht="19.5" customHeight="1" thickBot="1">
      <c r="A70" s="541" t="s">
        <v>62</v>
      </c>
      <c r="B70" s="542"/>
      <c r="C70" s="89">
        <f>C32+C39+C46+C53+C61+C69</f>
        <v>0</v>
      </c>
      <c r="D70" s="90"/>
      <c r="E70" s="91">
        <f>E32+E39+E46+E53+E61+E69</f>
        <v>0</v>
      </c>
      <c r="F70" s="89">
        <f>F32+F39+F46+F53+F61+F69</f>
        <v>0</v>
      </c>
      <c r="G70" s="90"/>
      <c r="H70" s="91">
        <f>H32+H39+H46+H53+H61+H69</f>
        <v>0</v>
      </c>
      <c r="I70" s="89">
        <f>I32+I39+I46+I53+I61+I69</f>
        <v>0</v>
      </c>
      <c r="J70" s="90"/>
      <c r="K70" s="92">
        <f>K32+K39+K46+K53+K61+K69</f>
        <v>0</v>
      </c>
    </row>
    <row r="71" spans="1:11" ht="19.5" customHeight="1" thickBot="1">
      <c r="A71" s="19"/>
      <c r="B71" s="20"/>
      <c r="C71" s="21"/>
      <c r="D71" s="21"/>
      <c r="E71" s="21"/>
      <c r="F71" s="21"/>
      <c r="G71" s="21"/>
      <c r="H71" s="21"/>
      <c r="I71" s="21"/>
      <c r="J71" s="21"/>
      <c r="K71" s="22"/>
    </row>
    <row r="72" spans="1:11" ht="19.5" customHeight="1" thickBot="1">
      <c r="A72" s="543" t="s">
        <v>134</v>
      </c>
      <c r="B72" s="544"/>
      <c r="C72" s="545"/>
      <c r="D72" s="545"/>
      <c r="E72" s="545"/>
      <c r="F72" s="545"/>
      <c r="G72" s="545"/>
      <c r="H72" s="545"/>
      <c r="I72" s="545"/>
      <c r="J72" s="545"/>
      <c r="K72" s="546"/>
    </row>
    <row r="73" spans="1:11" ht="19.5" customHeight="1">
      <c r="A73" s="525" t="s">
        <v>164</v>
      </c>
      <c r="B73" s="178"/>
      <c r="C73" s="193"/>
      <c r="D73" s="238"/>
      <c r="E73" s="192"/>
      <c r="F73" s="193"/>
      <c r="G73" s="238"/>
      <c r="H73" s="192"/>
      <c r="I73" s="193"/>
      <c r="J73" s="238"/>
      <c r="K73" s="192"/>
    </row>
    <row r="74" spans="1:11" ht="19.5" customHeight="1">
      <c r="A74" s="526"/>
      <c r="B74" s="179"/>
      <c r="C74" s="247"/>
      <c r="D74" s="248"/>
      <c r="E74" s="249"/>
      <c r="F74" s="247"/>
      <c r="G74" s="248"/>
      <c r="H74" s="249"/>
      <c r="I74" s="247"/>
      <c r="J74" s="248"/>
      <c r="K74" s="249"/>
    </row>
    <row r="75" spans="1:11" ht="19.5" customHeight="1">
      <c r="A75" s="526"/>
      <c r="B75" s="179"/>
      <c r="C75" s="239"/>
      <c r="D75" s="194"/>
      <c r="E75" s="240"/>
      <c r="F75" s="239"/>
      <c r="G75" s="194"/>
      <c r="H75" s="240"/>
      <c r="I75" s="239"/>
      <c r="J75" s="194"/>
      <c r="K75" s="240"/>
    </row>
    <row r="76" spans="1:11" ht="19.5" customHeight="1">
      <c r="A76" s="526"/>
      <c r="B76" s="179"/>
      <c r="C76" s="239"/>
      <c r="D76" s="194"/>
      <c r="E76" s="240"/>
      <c r="F76" s="239"/>
      <c r="G76" s="194"/>
      <c r="H76" s="240"/>
      <c r="I76" s="239"/>
      <c r="J76" s="194"/>
      <c r="K76" s="240"/>
    </row>
    <row r="77" spans="1:11" ht="19.5" customHeight="1">
      <c r="A77" s="526"/>
      <c r="B77" s="179"/>
      <c r="C77" s="239"/>
      <c r="D77" s="194"/>
      <c r="E77" s="240"/>
      <c r="F77" s="239"/>
      <c r="G77" s="194"/>
      <c r="H77" s="240"/>
      <c r="I77" s="239"/>
      <c r="J77" s="194"/>
      <c r="K77" s="240"/>
    </row>
    <row r="78" spans="1:11" ht="19.5" customHeight="1">
      <c r="A78" s="526"/>
      <c r="B78" s="180"/>
      <c r="C78" s="239"/>
      <c r="D78" s="194"/>
      <c r="E78" s="240"/>
      <c r="F78" s="239"/>
      <c r="G78" s="194"/>
      <c r="H78" s="240"/>
      <c r="I78" s="239"/>
      <c r="J78" s="194"/>
      <c r="K78" s="240"/>
    </row>
    <row r="79" spans="1:11" ht="19.5" customHeight="1" thickBot="1">
      <c r="A79" s="526"/>
      <c r="B79" s="180"/>
      <c r="C79" s="239"/>
      <c r="D79" s="194"/>
      <c r="E79" s="240"/>
      <c r="F79" s="239"/>
      <c r="G79" s="194"/>
      <c r="H79" s="240"/>
      <c r="I79" s="239"/>
      <c r="J79" s="194"/>
      <c r="K79" s="240"/>
    </row>
    <row r="80" spans="1:11" ht="19.5" customHeight="1" thickBot="1">
      <c r="A80" s="527"/>
      <c r="B80" s="60" t="s">
        <v>142</v>
      </c>
      <c r="C80" s="241">
        <f>SUM(C73:C79)</f>
        <v>0</v>
      </c>
      <c r="D80" s="242"/>
      <c r="E80" s="243">
        <f>SUM(E73:E79)</f>
        <v>0</v>
      </c>
      <c r="F80" s="241">
        <f>SUM(F73:F79)</f>
        <v>0</v>
      </c>
      <c r="G80" s="242"/>
      <c r="H80" s="243">
        <f>SUM(H73:H79)</f>
        <v>0</v>
      </c>
      <c r="I80" s="241">
        <f>SUM(I73:I79)</f>
        <v>0</v>
      </c>
      <c r="J80" s="242"/>
      <c r="K80" s="243">
        <f>SUM(K73:K79)</f>
        <v>0</v>
      </c>
    </row>
    <row r="81" spans="1:11" ht="19.5" customHeight="1" thickBot="1">
      <c r="A81" s="19"/>
      <c r="B81" s="20"/>
      <c r="C81" s="21"/>
      <c r="D81" s="21"/>
      <c r="E81" s="21"/>
      <c r="F81" s="21"/>
      <c r="G81" s="21"/>
      <c r="H81" s="21"/>
      <c r="I81" s="21"/>
      <c r="J81" s="21"/>
      <c r="K81" s="22"/>
    </row>
    <row r="82" spans="1:11" ht="19.5" customHeight="1">
      <c r="A82" s="525" t="s">
        <v>165</v>
      </c>
      <c r="B82" s="35"/>
      <c r="C82" s="193"/>
      <c r="D82" s="238"/>
      <c r="E82" s="192"/>
      <c r="F82" s="193"/>
      <c r="G82" s="238"/>
      <c r="H82" s="192"/>
      <c r="I82" s="193"/>
      <c r="J82" s="238"/>
      <c r="K82" s="192"/>
    </row>
    <row r="83" spans="1:11" ht="19.5" customHeight="1">
      <c r="A83" s="526"/>
      <c r="B83" s="84"/>
      <c r="C83" s="247"/>
      <c r="D83" s="248"/>
      <c r="E83" s="249"/>
      <c r="F83" s="247"/>
      <c r="G83" s="248"/>
      <c r="H83" s="249"/>
      <c r="I83" s="247"/>
      <c r="J83" s="248"/>
      <c r="K83" s="249"/>
    </row>
    <row r="84" spans="1:11" ht="19.5" customHeight="1">
      <c r="A84" s="526"/>
      <c r="B84" s="84"/>
      <c r="C84" s="247"/>
      <c r="D84" s="248"/>
      <c r="E84" s="249"/>
      <c r="F84" s="247"/>
      <c r="G84" s="248"/>
      <c r="H84" s="249"/>
      <c r="I84" s="247"/>
      <c r="J84" s="248"/>
      <c r="K84" s="249"/>
    </row>
    <row r="85" spans="1:11" ht="19.5" customHeight="1">
      <c r="A85" s="526"/>
      <c r="B85" s="83"/>
      <c r="C85" s="239"/>
      <c r="D85" s="194"/>
      <c r="E85" s="240"/>
      <c r="F85" s="239"/>
      <c r="G85" s="194"/>
      <c r="H85" s="240"/>
      <c r="I85" s="239"/>
      <c r="J85" s="194"/>
      <c r="K85" s="240"/>
    </row>
    <row r="86" spans="1:11" ht="19.5" customHeight="1">
      <c r="A86" s="526"/>
      <c r="B86" s="83"/>
      <c r="C86" s="244"/>
      <c r="D86" s="245"/>
      <c r="E86" s="246"/>
      <c r="F86" s="239"/>
      <c r="G86" s="245"/>
      <c r="H86" s="240"/>
      <c r="I86" s="239"/>
      <c r="J86" s="245"/>
      <c r="K86" s="240"/>
    </row>
    <row r="87" spans="1:11" ht="19.5" customHeight="1" thickBot="1">
      <c r="A87" s="526"/>
      <c r="B87" s="83"/>
      <c r="C87" s="244"/>
      <c r="D87" s="245"/>
      <c r="E87" s="246"/>
      <c r="F87" s="239"/>
      <c r="G87" s="245"/>
      <c r="H87" s="240"/>
      <c r="I87" s="239"/>
      <c r="J87" s="245"/>
      <c r="K87" s="240"/>
    </row>
    <row r="88" spans="1:11" ht="19.5" customHeight="1" thickBot="1">
      <c r="A88" s="527"/>
      <c r="B88" s="60" t="s">
        <v>142</v>
      </c>
      <c r="C88" s="241">
        <f>SUM(C82:C87)</f>
        <v>0</v>
      </c>
      <c r="D88" s="242"/>
      <c r="E88" s="243">
        <f>SUM(E82:E87)</f>
        <v>0</v>
      </c>
      <c r="F88" s="241">
        <f>SUM(F82:F87)</f>
        <v>0</v>
      </c>
      <c r="G88" s="242"/>
      <c r="H88" s="243">
        <f>SUM(H82:H87)</f>
        <v>0</v>
      </c>
      <c r="I88" s="241">
        <f>SUM(I82:I87)</f>
        <v>0</v>
      </c>
      <c r="J88" s="242"/>
      <c r="K88" s="243">
        <f>SUM(K82:K87)</f>
        <v>0</v>
      </c>
    </row>
    <row r="89" spans="1:11" ht="19.5" customHeight="1">
      <c r="A89" s="19"/>
      <c r="B89" s="20"/>
      <c r="C89" s="21"/>
      <c r="D89" s="21"/>
      <c r="E89" s="21"/>
      <c r="F89" s="21"/>
      <c r="G89" s="21"/>
      <c r="H89" s="21"/>
      <c r="I89" s="21"/>
      <c r="J89" s="21"/>
      <c r="K89" s="22"/>
    </row>
    <row r="90" spans="1:11" ht="19.5" customHeight="1" hidden="1">
      <c r="A90" s="525" t="s">
        <v>166</v>
      </c>
      <c r="B90" s="35"/>
      <c r="C90" s="74"/>
      <c r="D90" s="72"/>
      <c r="E90" s="73"/>
      <c r="F90" s="74"/>
      <c r="G90" s="72"/>
      <c r="H90" s="73"/>
      <c r="I90" s="74"/>
      <c r="J90" s="72"/>
      <c r="K90" s="73"/>
    </row>
    <row r="91" spans="1:11" ht="19.5" customHeight="1" hidden="1">
      <c r="A91" s="526"/>
      <c r="B91" s="36"/>
      <c r="C91" s="77"/>
      <c r="D91" s="75"/>
      <c r="E91" s="76"/>
      <c r="F91" s="77"/>
      <c r="G91" s="75"/>
      <c r="H91" s="76"/>
      <c r="I91" s="77"/>
      <c r="J91" s="75"/>
      <c r="K91" s="76"/>
    </row>
    <row r="92" spans="1:11" ht="19.5" customHeight="1" hidden="1">
      <c r="A92" s="526"/>
      <c r="B92" s="36"/>
      <c r="C92" s="77"/>
      <c r="D92" s="75"/>
      <c r="E92" s="76"/>
      <c r="F92" s="77"/>
      <c r="G92" s="75"/>
      <c r="H92" s="76"/>
      <c r="I92" s="77"/>
      <c r="J92" s="75"/>
      <c r="K92" s="76"/>
    </row>
    <row r="93" spans="1:11" ht="19.5" customHeight="1" hidden="1">
      <c r="A93" s="526"/>
      <c r="B93" s="36"/>
      <c r="C93" s="77"/>
      <c r="D93" s="75"/>
      <c r="E93" s="76"/>
      <c r="F93" s="77"/>
      <c r="G93" s="75"/>
      <c r="H93" s="76"/>
      <c r="I93" s="77"/>
      <c r="J93" s="75"/>
      <c r="K93" s="68"/>
    </row>
    <row r="94" spans="1:11" ht="19.5" customHeight="1" hidden="1">
      <c r="A94" s="526"/>
      <c r="B94" s="36"/>
      <c r="C94" s="77"/>
      <c r="D94" s="75"/>
      <c r="E94" s="76"/>
      <c r="F94" s="77"/>
      <c r="G94" s="75"/>
      <c r="H94" s="76"/>
      <c r="I94" s="77"/>
      <c r="J94" s="75"/>
      <c r="K94" s="68"/>
    </row>
    <row r="95" spans="1:11" ht="19.5" customHeight="1" hidden="1">
      <c r="A95" s="526"/>
      <c r="B95" s="36"/>
      <c r="C95" s="77"/>
      <c r="D95" s="75"/>
      <c r="E95" s="76"/>
      <c r="F95" s="77"/>
      <c r="G95" s="75"/>
      <c r="H95" s="76"/>
      <c r="I95" s="77"/>
      <c r="J95" s="75"/>
      <c r="K95" s="76"/>
    </row>
    <row r="96" spans="1:11" ht="19.5" customHeight="1" hidden="1">
      <c r="A96" s="527"/>
      <c r="B96" s="60" t="s">
        <v>142</v>
      </c>
      <c r="C96" s="85">
        <f>SUM(C90:C95)</f>
        <v>0</v>
      </c>
      <c r="D96" s="86"/>
      <c r="E96" s="95">
        <f>SUM(E90:E95)</f>
        <v>0</v>
      </c>
      <c r="F96" s="85">
        <f>SUM(F90:F95)</f>
        <v>0</v>
      </c>
      <c r="G96" s="86"/>
      <c r="H96" s="95">
        <f>SUM(H90:H95)</f>
        <v>0</v>
      </c>
      <c r="I96" s="85">
        <f>SUM(I90:I95)</f>
        <v>0</v>
      </c>
      <c r="J96" s="86"/>
      <c r="K96" s="95">
        <f>SUM(K90:K95)</f>
        <v>0</v>
      </c>
    </row>
    <row r="97" spans="1:11" ht="19.5" customHeight="1" thickBot="1">
      <c r="A97" s="19"/>
      <c r="B97" s="20"/>
      <c r="C97" s="21"/>
      <c r="D97" s="21"/>
      <c r="E97" s="21"/>
      <c r="F97" s="21"/>
      <c r="G97" s="21"/>
      <c r="H97" s="21"/>
      <c r="I97" s="21"/>
      <c r="J97" s="21"/>
      <c r="K97" s="22"/>
    </row>
    <row r="98" spans="1:11" ht="19.5" customHeight="1">
      <c r="A98" s="525" t="s">
        <v>167</v>
      </c>
      <c r="B98" s="35"/>
      <c r="C98" s="74"/>
      <c r="D98" s="72"/>
      <c r="E98" s="73"/>
      <c r="F98" s="74"/>
      <c r="G98" s="72"/>
      <c r="H98" s="73"/>
      <c r="I98" s="74"/>
      <c r="J98" s="72"/>
      <c r="K98" s="73"/>
    </row>
    <row r="99" spans="1:11" ht="19.5" customHeight="1">
      <c r="A99" s="526"/>
      <c r="B99" s="36"/>
      <c r="C99" s="77"/>
      <c r="D99" s="75"/>
      <c r="E99" s="76"/>
      <c r="F99" s="77"/>
      <c r="G99" s="75"/>
      <c r="H99" s="76"/>
      <c r="I99" s="77"/>
      <c r="J99" s="75"/>
      <c r="K99" s="76"/>
    </row>
    <row r="100" spans="1:11" ht="19.5" customHeight="1">
      <c r="A100" s="526"/>
      <c r="B100" s="36"/>
      <c r="C100" s="181"/>
      <c r="D100" s="119"/>
      <c r="E100" s="76"/>
      <c r="F100" s="181"/>
      <c r="G100" s="119"/>
      <c r="H100" s="76"/>
      <c r="I100" s="181"/>
      <c r="J100" s="119"/>
      <c r="K100" s="120"/>
    </row>
    <row r="101" spans="1:11" ht="19.5" customHeight="1">
      <c r="A101" s="526"/>
      <c r="B101" s="36"/>
      <c r="C101" s="77"/>
      <c r="D101" s="75"/>
      <c r="E101" s="76"/>
      <c r="F101" s="77"/>
      <c r="G101" s="75"/>
      <c r="H101" s="76"/>
      <c r="I101" s="77"/>
      <c r="J101" s="75"/>
      <c r="K101" s="68"/>
    </row>
    <row r="102" spans="1:11" ht="19.5" customHeight="1">
      <c r="A102" s="526"/>
      <c r="B102" s="36"/>
      <c r="C102" s="77"/>
      <c r="D102" s="75"/>
      <c r="E102" s="76"/>
      <c r="F102" s="77"/>
      <c r="G102" s="75"/>
      <c r="H102" s="76"/>
      <c r="I102" s="77"/>
      <c r="J102" s="75"/>
      <c r="K102" s="68"/>
    </row>
    <row r="103" spans="1:11" ht="19.5" customHeight="1">
      <c r="A103" s="526"/>
      <c r="B103" s="36"/>
      <c r="C103" s="77"/>
      <c r="D103" s="75"/>
      <c r="E103" s="76"/>
      <c r="F103" s="77"/>
      <c r="G103" s="75"/>
      <c r="H103" s="76"/>
      <c r="I103" s="77"/>
      <c r="J103" s="75"/>
      <c r="K103" s="68"/>
    </row>
    <row r="104" spans="1:11" ht="19.5" customHeight="1">
      <c r="A104" s="526"/>
      <c r="B104" s="36"/>
      <c r="C104" s="77"/>
      <c r="D104" s="75"/>
      <c r="E104" s="76"/>
      <c r="F104" s="77"/>
      <c r="G104" s="75"/>
      <c r="H104" s="76"/>
      <c r="I104" s="77"/>
      <c r="J104" s="75"/>
      <c r="K104" s="76"/>
    </row>
    <row r="105" spans="1:11" ht="19.5" customHeight="1">
      <c r="A105" s="526"/>
      <c r="B105" s="36"/>
      <c r="C105" s="77"/>
      <c r="D105" s="75"/>
      <c r="E105" s="76"/>
      <c r="F105" s="77"/>
      <c r="G105" s="75"/>
      <c r="H105" s="76"/>
      <c r="I105" s="77"/>
      <c r="J105" s="75"/>
      <c r="K105" s="76"/>
    </row>
    <row r="106" spans="1:11" ht="19.5" customHeight="1">
      <c r="A106" s="526"/>
      <c r="B106" s="36"/>
      <c r="C106" s="77"/>
      <c r="D106" s="75"/>
      <c r="E106" s="76"/>
      <c r="F106" s="77"/>
      <c r="G106" s="75"/>
      <c r="H106" s="76"/>
      <c r="I106" s="77"/>
      <c r="J106" s="75"/>
      <c r="K106" s="68"/>
    </row>
    <row r="107" spans="1:11" ht="19.5" customHeight="1">
      <c r="A107" s="526"/>
      <c r="B107" s="36"/>
      <c r="C107" s="77"/>
      <c r="D107" s="75"/>
      <c r="E107" s="76"/>
      <c r="F107" s="77"/>
      <c r="G107" s="75"/>
      <c r="H107" s="76"/>
      <c r="I107" s="77"/>
      <c r="J107" s="75"/>
      <c r="K107" s="68"/>
    </row>
    <row r="108" spans="1:11" ht="19.5" customHeight="1" thickBot="1">
      <c r="A108" s="526"/>
      <c r="B108" s="36"/>
      <c r="C108" s="77"/>
      <c r="D108" s="75"/>
      <c r="E108" s="76"/>
      <c r="F108" s="77"/>
      <c r="G108" s="75"/>
      <c r="H108" s="76"/>
      <c r="I108" s="77"/>
      <c r="J108" s="75"/>
      <c r="K108" s="76"/>
    </row>
    <row r="109" spans="1:11" ht="19.5" customHeight="1" thickBot="1">
      <c r="A109" s="527"/>
      <c r="B109" s="60" t="s">
        <v>142</v>
      </c>
      <c r="C109" s="85">
        <f>SUM(C98:C108)</f>
        <v>0</v>
      </c>
      <c r="D109" s="86"/>
      <c r="E109" s="95">
        <f>SUM(E98:E108)</f>
        <v>0</v>
      </c>
      <c r="F109" s="85">
        <f>SUM(F98:F108)</f>
        <v>0</v>
      </c>
      <c r="G109" s="86"/>
      <c r="H109" s="95">
        <f>SUM(H98:H108)</f>
        <v>0</v>
      </c>
      <c r="I109" s="85">
        <f>SUM(I98:I108)</f>
        <v>0</v>
      </c>
      <c r="J109" s="86"/>
      <c r="K109" s="95">
        <f>SUM(K98:K108)</f>
        <v>0</v>
      </c>
    </row>
    <row r="110" spans="1:11" ht="19.5" customHeight="1" thickBot="1">
      <c r="A110" s="19"/>
      <c r="B110" s="20"/>
      <c r="C110" s="21"/>
      <c r="D110" s="21"/>
      <c r="E110" s="21"/>
      <c r="F110" s="21"/>
      <c r="G110" s="21"/>
      <c r="H110" s="21"/>
      <c r="I110" s="21"/>
      <c r="J110" s="21"/>
      <c r="K110" s="22"/>
    </row>
    <row r="111" spans="1:11" ht="19.5" customHeight="1">
      <c r="A111" s="525" t="s">
        <v>168</v>
      </c>
      <c r="B111" s="81"/>
      <c r="C111" s="74"/>
      <c r="D111" s="72"/>
      <c r="E111" s="73"/>
      <c r="F111" s="74"/>
      <c r="G111" s="72"/>
      <c r="H111" s="73"/>
      <c r="I111" s="74"/>
      <c r="J111" s="72"/>
      <c r="K111" s="73"/>
    </row>
    <row r="112" spans="1:11" ht="19.5" customHeight="1">
      <c r="A112" s="526"/>
      <c r="B112" s="84"/>
      <c r="C112" s="77"/>
      <c r="D112" s="75"/>
      <c r="E112" s="76"/>
      <c r="F112" s="77"/>
      <c r="G112" s="75"/>
      <c r="H112" s="76"/>
      <c r="I112" s="77"/>
      <c r="J112" s="75"/>
      <c r="K112" s="76"/>
    </row>
    <row r="113" spans="1:11" ht="19.5" customHeight="1">
      <c r="A113" s="526"/>
      <c r="B113" s="163"/>
      <c r="C113" s="77"/>
      <c r="D113" s="75"/>
      <c r="E113" s="76"/>
      <c r="F113" s="77"/>
      <c r="G113" s="75"/>
      <c r="H113" s="76"/>
      <c r="I113" s="77"/>
      <c r="J113" s="75"/>
      <c r="K113" s="76"/>
    </row>
    <row r="114" spans="1:11" ht="19.5" customHeight="1">
      <c r="A114" s="526"/>
      <c r="B114" s="163"/>
      <c r="C114" s="77"/>
      <c r="D114" s="75"/>
      <c r="E114" s="76"/>
      <c r="F114" s="77"/>
      <c r="G114" s="75"/>
      <c r="H114" s="76"/>
      <c r="I114" s="77"/>
      <c r="J114" s="75"/>
      <c r="K114" s="76"/>
    </row>
    <row r="115" spans="1:11" ht="19.5" customHeight="1" thickBot="1">
      <c r="A115" s="526"/>
      <c r="B115" s="162"/>
      <c r="C115" s="77"/>
      <c r="D115" s="75"/>
      <c r="E115" s="76"/>
      <c r="F115" s="77"/>
      <c r="G115" s="75"/>
      <c r="H115" s="76"/>
      <c r="I115" s="77"/>
      <c r="J115" s="75"/>
      <c r="K115" s="76"/>
    </row>
    <row r="116" spans="1:11" ht="19.5" customHeight="1" thickBot="1">
      <c r="A116" s="527"/>
      <c r="B116" s="60" t="s">
        <v>142</v>
      </c>
      <c r="C116" s="85">
        <f>SUM(C111:C115)</f>
        <v>0</v>
      </c>
      <c r="D116" s="86"/>
      <c r="E116" s="95">
        <f>SUM(E111:E115)</f>
        <v>0</v>
      </c>
      <c r="F116" s="85">
        <f>SUM(F111:F115)</f>
        <v>0</v>
      </c>
      <c r="G116" s="86"/>
      <c r="H116" s="95">
        <f>SUM(H111:H115)</f>
        <v>0</v>
      </c>
      <c r="I116" s="85">
        <f>SUM(I111:I115)</f>
        <v>0</v>
      </c>
      <c r="J116" s="86"/>
      <c r="K116" s="95">
        <f>SUM(K111:K115)</f>
        <v>0</v>
      </c>
    </row>
    <row r="117" spans="1:11" ht="19.5" customHeight="1" thickBot="1">
      <c r="A117" s="19"/>
      <c r="B117" s="20"/>
      <c r="C117" s="21"/>
      <c r="D117" s="21"/>
      <c r="E117" s="21"/>
      <c r="F117" s="21"/>
      <c r="G117" s="21"/>
      <c r="H117" s="21"/>
      <c r="I117" s="21"/>
      <c r="J117" s="21"/>
      <c r="K117" s="22"/>
    </row>
    <row r="118" spans="1:11" ht="19.5" customHeight="1">
      <c r="A118" s="525" t="s">
        <v>169</v>
      </c>
      <c r="B118" s="35"/>
      <c r="C118" s="74"/>
      <c r="D118" s="72"/>
      <c r="E118" s="73"/>
      <c r="F118" s="74"/>
      <c r="G118" s="72"/>
      <c r="H118" s="73"/>
      <c r="I118" s="74"/>
      <c r="J118" s="72"/>
      <c r="K118" s="73"/>
    </row>
    <row r="119" spans="1:11" ht="19.5" customHeight="1">
      <c r="A119" s="526"/>
      <c r="B119" s="151"/>
      <c r="C119" s="118"/>
      <c r="D119" s="119"/>
      <c r="E119" s="122"/>
      <c r="F119" s="101"/>
      <c r="G119" s="119"/>
      <c r="H119" s="103"/>
      <c r="I119" s="101"/>
      <c r="J119" s="119"/>
      <c r="K119" s="103"/>
    </row>
    <row r="120" spans="1:11" ht="19.5" customHeight="1">
      <c r="A120" s="526"/>
      <c r="B120" s="116"/>
      <c r="C120" s="78"/>
      <c r="D120" s="79"/>
      <c r="E120" s="80"/>
      <c r="F120" s="77"/>
      <c r="G120" s="79"/>
      <c r="H120" s="76"/>
      <c r="I120" s="77"/>
      <c r="J120" s="79"/>
      <c r="K120" s="76"/>
    </row>
    <row r="121" spans="1:11" ht="19.5" customHeight="1">
      <c r="A121" s="526"/>
      <c r="B121" s="36"/>
      <c r="C121" s="77"/>
      <c r="D121" s="75"/>
      <c r="E121" s="76"/>
      <c r="F121" s="77"/>
      <c r="G121" s="75"/>
      <c r="H121" s="76"/>
      <c r="I121" s="77"/>
      <c r="J121" s="75"/>
      <c r="K121" s="76"/>
    </row>
    <row r="122" spans="1:11" ht="19.5" customHeight="1" thickBot="1">
      <c r="A122" s="526"/>
      <c r="B122" s="83"/>
      <c r="C122" s="78"/>
      <c r="D122" s="79"/>
      <c r="E122" s="80"/>
      <c r="F122" s="77"/>
      <c r="G122" s="79"/>
      <c r="H122" s="76"/>
      <c r="I122" s="77"/>
      <c r="J122" s="79"/>
      <c r="K122" s="76"/>
    </row>
    <row r="123" spans="1:11" ht="19.5" customHeight="1" thickBot="1">
      <c r="A123" s="527"/>
      <c r="B123" s="60" t="s">
        <v>142</v>
      </c>
      <c r="C123" s="85">
        <f>SUM(C118:C122)</f>
        <v>0</v>
      </c>
      <c r="D123" s="86"/>
      <c r="E123" s="95">
        <f>SUM(E118:E122)</f>
        <v>0</v>
      </c>
      <c r="F123" s="85">
        <f>SUM(F118:F122)</f>
        <v>0</v>
      </c>
      <c r="G123" s="86"/>
      <c r="H123" s="95">
        <f>SUM(H118:H122)</f>
        <v>0</v>
      </c>
      <c r="I123" s="85">
        <f>SUM(I118:I122)</f>
        <v>0</v>
      </c>
      <c r="J123" s="86"/>
      <c r="K123" s="95">
        <f>SUM(K118:K122)</f>
        <v>0</v>
      </c>
    </row>
    <row r="124" spans="1:11" ht="19.5" customHeight="1" thickBot="1">
      <c r="A124" s="541" t="s">
        <v>63</v>
      </c>
      <c r="B124" s="542"/>
      <c r="C124" s="89">
        <f>C80+C88+C96+C109+C116+C123</f>
        <v>0</v>
      </c>
      <c r="D124" s="90"/>
      <c r="E124" s="92">
        <f>E80+E88+E96+E109+E116+E123</f>
        <v>0</v>
      </c>
      <c r="F124" s="89">
        <f>F80+F88+F96+F109+F116+F123</f>
        <v>0</v>
      </c>
      <c r="G124" s="90"/>
      <c r="H124" s="92">
        <f>H80+H88+H96+H109+H116+H123</f>
        <v>0</v>
      </c>
      <c r="I124" s="89">
        <f>I80+I88+I96+I109+I116+I123</f>
        <v>0</v>
      </c>
      <c r="J124" s="90"/>
      <c r="K124" s="92">
        <f>K80+K88+K96+K109+K116+K123</f>
        <v>0</v>
      </c>
    </row>
    <row r="125" spans="1:11" ht="19.5" customHeight="1" thickBot="1">
      <c r="A125" s="19"/>
      <c r="B125" s="20"/>
      <c r="C125" s="21"/>
      <c r="D125" s="21"/>
      <c r="E125" s="21"/>
      <c r="F125" s="21"/>
      <c r="G125" s="21"/>
      <c r="H125" s="21"/>
      <c r="I125" s="21"/>
      <c r="J125" s="21"/>
      <c r="K125" s="22"/>
    </row>
    <row r="126" spans="1:11" ht="19.5" customHeight="1" thickBot="1">
      <c r="A126" s="543" t="s">
        <v>135</v>
      </c>
      <c r="B126" s="544"/>
      <c r="C126" s="545"/>
      <c r="D126" s="545"/>
      <c r="E126" s="545"/>
      <c r="F126" s="545"/>
      <c r="G126" s="545"/>
      <c r="H126" s="545"/>
      <c r="I126" s="545"/>
      <c r="J126" s="545"/>
      <c r="K126" s="546"/>
    </row>
    <row r="127" spans="1:11" ht="19.5" customHeight="1" hidden="1">
      <c r="A127" s="525" t="s">
        <v>170</v>
      </c>
      <c r="B127" s="81"/>
      <c r="C127" s="74"/>
      <c r="D127" s="72"/>
      <c r="E127" s="73"/>
      <c r="F127" s="74"/>
      <c r="G127" s="72"/>
      <c r="H127" s="73"/>
      <c r="I127" s="74"/>
      <c r="J127" s="72"/>
      <c r="K127" s="73"/>
    </row>
    <row r="128" spans="1:11" ht="19.5" customHeight="1" hidden="1">
      <c r="A128" s="526"/>
      <c r="B128" s="84"/>
      <c r="C128" s="101"/>
      <c r="D128" s="102"/>
      <c r="E128" s="103"/>
      <c r="F128" s="101"/>
      <c r="G128" s="102"/>
      <c r="H128" s="103"/>
      <c r="I128" s="101"/>
      <c r="J128" s="102"/>
      <c r="K128" s="103"/>
    </row>
    <row r="129" spans="1:11" ht="19.5" customHeight="1" hidden="1">
      <c r="A129" s="526"/>
      <c r="B129" s="84"/>
      <c r="C129" s="77"/>
      <c r="D129" s="75"/>
      <c r="E129" s="76"/>
      <c r="F129" s="77"/>
      <c r="G129" s="75"/>
      <c r="H129" s="76"/>
      <c r="I129" s="77"/>
      <c r="J129" s="75"/>
      <c r="K129" s="76"/>
    </row>
    <row r="130" spans="1:11" ht="19.5" customHeight="1" hidden="1" thickBot="1">
      <c r="A130" s="526"/>
      <c r="B130" s="83"/>
      <c r="C130" s="78"/>
      <c r="D130" s="79"/>
      <c r="E130" s="80"/>
      <c r="F130" s="77"/>
      <c r="G130" s="75"/>
      <c r="H130" s="76"/>
      <c r="I130" s="77"/>
      <c r="J130" s="75"/>
      <c r="K130" s="76"/>
    </row>
    <row r="131" spans="1:11" ht="19.5" customHeight="1" hidden="1" thickBot="1">
      <c r="A131" s="527"/>
      <c r="B131" s="60" t="s">
        <v>142</v>
      </c>
      <c r="C131" s="85">
        <f>SUM(C127:C130)</f>
        <v>0</v>
      </c>
      <c r="D131" s="86"/>
      <c r="E131" s="95">
        <f>SUM(E127:E130)</f>
        <v>0</v>
      </c>
      <c r="F131" s="85">
        <f>SUM(F127:F130)</f>
        <v>0</v>
      </c>
      <c r="G131" s="86"/>
      <c r="H131" s="95">
        <f>SUM(H127:H130)</f>
        <v>0</v>
      </c>
      <c r="I131" s="85">
        <f>SUM(I127:I130)</f>
        <v>0</v>
      </c>
      <c r="J131" s="86"/>
      <c r="K131" s="95">
        <f>SUM(K127:K130)</f>
        <v>0</v>
      </c>
    </row>
    <row r="132" spans="1:11" ht="7.5" customHeight="1" thickBot="1">
      <c r="A132" s="19"/>
      <c r="B132" s="20"/>
      <c r="C132" s="21"/>
      <c r="D132" s="21"/>
      <c r="E132" s="21"/>
      <c r="F132" s="21"/>
      <c r="G132" s="21"/>
      <c r="H132" s="21"/>
      <c r="I132" s="21"/>
      <c r="J132" s="21"/>
      <c r="K132" s="22"/>
    </row>
    <row r="133" spans="1:11" ht="19.5" customHeight="1">
      <c r="A133" s="525" t="s">
        <v>171</v>
      </c>
      <c r="B133" s="81"/>
      <c r="C133" s="74"/>
      <c r="D133" s="72"/>
      <c r="E133" s="73"/>
      <c r="F133" s="74"/>
      <c r="G133" s="72"/>
      <c r="H133" s="73"/>
      <c r="I133" s="74"/>
      <c r="J133" s="72"/>
      <c r="K133" s="73"/>
    </row>
    <row r="134" spans="1:11" ht="19.5" customHeight="1" thickBot="1">
      <c r="A134" s="526"/>
      <c r="B134" s="84"/>
      <c r="C134" s="101"/>
      <c r="D134" s="102"/>
      <c r="E134" s="103"/>
      <c r="F134" s="101"/>
      <c r="G134" s="102"/>
      <c r="H134" s="103"/>
      <c r="I134" s="101"/>
      <c r="J134" s="102"/>
      <c r="K134" s="103"/>
    </row>
    <row r="135" spans="1:11" ht="19.5" customHeight="1" hidden="1">
      <c r="A135" s="526"/>
      <c r="B135" s="84"/>
      <c r="C135" s="77"/>
      <c r="D135" s="75"/>
      <c r="E135" s="76"/>
      <c r="F135" s="77"/>
      <c r="G135" s="75"/>
      <c r="H135" s="76"/>
      <c r="I135" s="77"/>
      <c r="J135" s="75"/>
      <c r="K135" s="76"/>
    </row>
    <row r="136" spans="1:11" ht="19.5" customHeight="1" hidden="1">
      <c r="A136" s="526"/>
      <c r="B136" s="83"/>
      <c r="C136" s="78"/>
      <c r="D136" s="79"/>
      <c r="E136" s="80"/>
      <c r="F136" s="77"/>
      <c r="G136" s="75"/>
      <c r="H136" s="76"/>
      <c r="I136" s="77"/>
      <c r="J136" s="75"/>
      <c r="K136" s="76"/>
    </row>
    <row r="137" spans="1:11" ht="19.5" customHeight="1" thickBot="1">
      <c r="A137" s="527"/>
      <c r="B137" s="60" t="s">
        <v>142</v>
      </c>
      <c r="C137" s="85">
        <f>SUM(C133:C136)</f>
        <v>0</v>
      </c>
      <c r="D137" s="86"/>
      <c r="E137" s="95">
        <f>SUM(E133:E136)</f>
        <v>0</v>
      </c>
      <c r="F137" s="85">
        <f>SUM(F133:F136)</f>
        <v>0</v>
      </c>
      <c r="G137" s="86"/>
      <c r="H137" s="95">
        <f>SUM(H133:H136)</f>
        <v>0</v>
      </c>
      <c r="I137" s="85">
        <f>SUM(I133:I136)</f>
        <v>0</v>
      </c>
      <c r="J137" s="86"/>
      <c r="K137" s="95">
        <f>SUM(K133:K136)</f>
        <v>0</v>
      </c>
    </row>
    <row r="138" spans="1:11" ht="19.5" customHeight="1">
      <c r="A138" s="19"/>
      <c r="B138" s="20"/>
      <c r="C138" s="21"/>
      <c r="D138" s="21"/>
      <c r="E138" s="21"/>
      <c r="F138" s="21"/>
      <c r="G138" s="21"/>
      <c r="H138" s="21"/>
      <c r="I138" s="21"/>
      <c r="J138" s="21"/>
      <c r="K138" s="22"/>
    </row>
    <row r="139" spans="1:11" ht="19.5" customHeight="1" hidden="1">
      <c r="A139" s="525" t="s">
        <v>172</v>
      </c>
      <c r="B139" s="81"/>
      <c r="C139" s="74"/>
      <c r="D139" s="72"/>
      <c r="E139" s="73"/>
      <c r="F139" s="74"/>
      <c r="G139" s="72"/>
      <c r="H139" s="73"/>
      <c r="I139" s="74"/>
      <c r="J139" s="72"/>
      <c r="K139" s="73"/>
    </row>
    <row r="140" spans="1:11" ht="19.5" customHeight="1" hidden="1">
      <c r="A140" s="526"/>
      <c r="B140" s="84"/>
      <c r="C140" s="101"/>
      <c r="D140" s="102"/>
      <c r="E140" s="103"/>
      <c r="F140" s="101"/>
      <c r="G140" s="102"/>
      <c r="H140" s="103"/>
      <c r="I140" s="101"/>
      <c r="J140" s="102"/>
      <c r="K140" s="103"/>
    </row>
    <row r="141" spans="1:11" ht="19.5" customHeight="1" hidden="1">
      <c r="A141" s="526"/>
      <c r="B141" s="84"/>
      <c r="C141" s="77"/>
      <c r="D141" s="75"/>
      <c r="E141" s="76"/>
      <c r="F141" s="77"/>
      <c r="G141" s="75"/>
      <c r="H141" s="76"/>
      <c r="I141" s="77"/>
      <c r="J141" s="75"/>
      <c r="K141" s="76"/>
    </row>
    <row r="142" spans="1:11" ht="19.5" customHeight="1" hidden="1">
      <c r="A142" s="526"/>
      <c r="B142" s="82"/>
      <c r="C142" s="77"/>
      <c r="D142" s="75"/>
      <c r="E142" s="76"/>
      <c r="F142" s="77"/>
      <c r="G142" s="75"/>
      <c r="H142" s="76"/>
      <c r="I142" s="77"/>
      <c r="J142" s="75"/>
      <c r="K142" s="76"/>
    </row>
    <row r="143" spans="1:11" ht="19.5" customHeight="1" hidden="1">
      <c r="A143" s="526"/>
      <c r="B143" s="83"/>
      <c r="C143" s="78"/>
      <c r="D143" s="79"/>
      <c r="E143" s="80"/>
      <c r="F143" s="77"/>
      <c r="G143" s="75"/>
      <c r="H143" s="76"/>
      <c r="I143" s="77"/>
      <c r="J143" s="75"/>
      <c r="K143" s="76"/>
    </row>
    <row r="144" spans="1:11" ht="19.5" customHeight="1" hidden="1">
      <c r="A144" s="527"/>
      <c r="B144" s="60" t="s">
        <v>142</v>
      </c>
      <c r="C144" s="85">
        <f>SUM(C139:C143)</f>
        <v>0</v>
      </c>
      <c r="D144" s="86"/>
      <c r="E144" s="95">
        <f>SUM(E139:E143)</f>
        <v>0</v>
      </c>
      <c r="F144" s="85">
        <f>SUM(F139:F143)</f>
        <v>0</v>
      </c>
      <c r="G144" s="86"/>
      <c r="H144" s="95">
        <f>SUM(H139:H143)</f>
        <v>0</v>
      </c>
      <c r="I144" s="85">
        <f>SUM(I139:I143)</f>
        <v>0</v>
      </c>
      <c r="J144" s="86"/>
      <c r="K144" s="95">
        <f>SUM(K139:K143)</f>
        <v>0</v>
      </c>
    </row>
    <row r="145" spans="1:11" ht="8.25" customHeight="1" thickBot="1">
      <c r="A145" s="19"/>
      <c r="B145" s="20"/>
      <c r="C145" s="21"/>
      <c r="D145" s="21"/>
      <c r="E145" s="21"/>
      <c r="F145" s="21"/>
      <c r="G145" s="21"/>
      <c r="H145" s="21"/>
      <c r="I145" s="21"/>
      <c r="J145" s="21"/>
      <c r="K145" s="22"/>
    </row>
    <row r="146" spans="1:11" ht="19.5" customHeight="1" hidden="1">
      <c r="A146" s="525" t="s">
        <v>173</v>
      </c>
      <c r="B146" s="81"/>
      <c r="C146" s="74"/>
      <c r="D146" s="72"/>
      <c r="E146" s="73"/>
      <c r="F146" s="74"/>
      <c r="G146" s="72"/>
      <c r="H146" s="73"/>
      <c r="I146" s="74"/>
      <c r="J146" s="72"/>
      <c r="K146" s="73"/>
    </row>
    <row r="147" spans="1:11" ht="19.5" customHeight="1" hidden="1">
      <c r="A147" s="526"/>
      <c r="B147" s="84"/>
      <c r="C147" s="101"/>
      <c r="D147" s="102"/>
      <c r="E147" s="103"/>
      <c r="F147" s="101"/>
      <c r="G147" s="102"/>
      <c r="H147" s="103"/>
      <c r="I147" s="101"/>
      <c r="J147" s="102"/>
      <c r="K147" s="103"/>
    </row>
    <row r="148" spans="1:11" ht="19.5" customHeight="1" hidden="1">
      <c r="A148" s="526"/>
      <c r="B148" s="84"/>
      <c r="C148" s="101"/>
      <c r="D148" s="102"/>
      <c r="E148" s="103"/>
      <c r="F148" s="101"/>
      <c r="G148" s="102"/>
      <c r="H148" s="103"/>
      <c r="I148" s="101"/>
      <c r="J148" s="102"/>
      <c r="K148" s="103"/>
    </row>
    <row r="149" spans="1:11" ht="19.5" customHeight="1" hidden="1">
      <c r="A149" s="526"/>
      <c r="B149" s="82"/>
      <c r="C149" s="77"/>
      <c r="D149" s="75"/>
      <c r="E149" s="76"/>
      <c r="F149" s="77"/>
      <c r="G149" s="75"/>
      <c r="H149" s="76"/>
      <c r="I149" s="77"/>
      <c r="J149" s="75"/>
      <c r="K149" s="76"/>
    </row>
    <row r="150" spans="1:11" ht="19.5" customHeight="1" hidden="1">
      <c r="A150" s="526"/>
      <c r="B150" s="83"/>
      <c r="C150" s="78"/>
      <c r="D150" s="79"/>
      <c r="E150" s="80"/>
      <c r="F150" s="77"/>
      <c r="G150" s="75"/>
      <c r="H150" s="76"/>
      <c r="I150" s="77"/>
      <c r="J150" s="75"/>
      <c r="K150" s="76"/>
    </row>
    <row r="151" spans="1:11" ht="19.5" customHeight="1" hidden="1">
      <c r="A151" s="527"/>
      <c r="B151" s="60" t="s">
        <v>142</v>
      </c>
      <c r="C151" s="85">
        <f>SUM(C146:C150)</f>
        <v>0</v>
      </c>
      <c r="D151" s="86"/>
      <c r="E151" s="95">
        <f>SUM(E146:E150)</f>
        <v>0</v>
      </c>
      <c r="F151" s="85">
        <f>SUM(F146:F150)</f>
        <v>0</v>
      </c>
      <c r="G151" s="86"/>
      <c r="H151" s="95">
        <f>SUM(H146:H150)</f>
        <v>0</v>
      </c>
      <c r="I151" s="85">
        <f>SUM(I146:I150)</f>
        <v>0</v>
      </c>
      <c r="J151" s="86"/>
      <c r="K151" s="95">
        <f>SUM(K146:K150)</f>
        <v>0</v>
      </c>
    </row>
    <row r="152" spans="1:11" ht="10.5" customHeight="1" hidden="1">
      <c r="A152" s="19"/>
      <c r="B152" s="20"/>
      <c r="C152" s="21"/>
      <c r="D152" s="21"/>
      <c r="E152" s="21"/>
      <c r="F152" s="21"/>
      <c r="G152" s="21"/>
      <c r="H152" s="21"/>
      <c r="I152" s="21"/>
      <c r="J152" s="21"/>
      <c r="K152" s="22"/>
    </row>
    <row r="153" spans="1:11" ht="19.5" customHeight="1">
      <c r="A153" s="525" t="s">
        <v>174</v>
      </c>
      <c r="B153" s="81"/>
      <c r="C153" s="74"/>
      <c r="D153" s="72"/>
      <c r="E153" s="73"/>
      <c r="F153" s="74"/>
      <c r="G153" s="72"/>
      <c r="H153" s="73"/>
      <c r="I153" s="74"/>
      <c r="J153" s="72"/>
      <c r="K153" s="73"/>
    </row>
    <row r="154" spans="1:11" ht="18" customHeight="1" thickBot="1">
      <c r="A154" s="526"/>
      <c r="B154" s="84"/>
      <c r="C154" s="101"/>
      <c r="D154" s="102"/>
      <c r="E154" s="103"/>
      <c r="F154" s="101"/>
      <c r="G154" s="102"/>
      <c r="H154" s="103"/>
      <c r="I154" s="101"/>
      <c r="J154" s="102"/>
      <c r="K154" s="103"/>
    </row>
    <row r="155" spans="1:11" ht="19.5" customHeight="1" hidden="1">
      <c r="A155" s="526"/>
      <c r="B155" s="84"/>
      <c r="C155" s="77"/>
      <c r="D155" s="75"/>
      <c r="E155" s="76"/>
      <c r="F155" s="77"/>
      <c r="G155" s="75"/>
      <c r="H155" s="76"/>
      <c r="I155" s="77"/>
      <c r="J155" s="75"/>
      <c r="K155" s="76"/>
    </row>
    <row r="156" spans="1:11" ht="19.5" customHeight="1" hidden="1">
      <c r="A156" s="526"/>
      <c r="B156" s="82"/>
      <c r="C156" s="77"/>
      <c r="D156" s="75"/>
      <c r="E156" s="76"/>
      <c r="F156" s="77"/>
      <c r="G156" s="75"/>
      <c r="H156" s="76"/>
      <c r="I156" s="77"/>
      <c r="J156" s="75"/>
      <c r="K156" s="76"/>
    </row>
    <row r="157" spans="1:11" ht="19.5" customHeight="1" hidden="1">
      <c r="A157" s="526"/>
      <c r="B157" s="83"/>
      <c r="C157" s="78"/>
      <c r="D157" s="79"/>
      <c r="E157" s="80"/>
      <c r="F157" s="77"/>
      <c r="G157" s="75"/>
      <c r="H157" s="76"/>
      <c r="I157" s="77"/>
      <c r="J157" s="75"/>
      <c r="K157" s="76"/>
    </row>
    <row r="158" spans="1:11" ht="19.5" customHeight="1" thickBot="1">
      <c r="A158" s="527"/>
      <c r="B158" s="60" t="s">
        <v>142</v>
      </c>
      <c r="C158" s="85">
        <f>SUM(C153:C157)</f>
        <v>0</v>
      </c>
      <c r="D158" s="86"/>
      <c r="E158" s="95">
        <f>SUM(E153:E157)</f>
        <v>0</v>
      </c>
      <c r="F158" s="85">
        <f>SUM(F153:F157)</f>
        <v>0</v>
      </c>
      <c r="G158" s="86"/>
      <c r="H158" s="95">
        <f>SUM(H153:H157)</f>
        <v>0</v>
      </c>
      <c r="I158" s="85">
        <f>SUM(I153:I157)</f>
        <v>0</v>
      </c>
      <c r="J158" s="86"/>
      <c r="K158" s="95">
        <f>SUM(K153:K157)</f>
        <v>0</v>
      </c>
    </row>
    <row r="159" spans="1:11" ht="19.5" customHeight="1" thickBot="1">
      <c r="A159" s="19"/>
      <c r="B159" s="20"/>
      <c r="C159" s="21"/>
      <c r="D159" s="21"/>
      <c r="E159" s="21"/>
      <c r="F159" s="21"/>
      <c r="G159" s="21"/>
      <c r="H159" s="21"/>
      <c r="I159" s="21"/>
      <c r="J159" s="21"/>
      <c r="K159" s="22"/>
    </row>
    <row r="160" spans="1:11" ht="18.75" customHeight="1" hidden="1" thickBot="1">
      <c r="A160" s="525" t="s">
        <v>175</v>
      </c>
      <c r="B160" s="81"/>
      <c r="C160" s="74"/>
      <c r="D160" s="72"/>
      <c r="E160" s="73"/>
      <c r="F160" s="74"/>
      <c r="G160" s="72"/>
      <c r="H160" s="73"/>
      <c r="I160" s="74"/>
      <c r="J160" s="72"/>
      <c r="K160" s="73"/>
    </row>
    <row r="161" spans="1:11" ht="19.5" customHeight="1" hidden="1" thickBot="1">
      <c r="A161" s="526"/>
      <c r="B161" s="84"/>
      <c r="C161" s="77"/>
      <c r="D161" s="75"/>
      <c r="E161" s="76"/>
      <c r="F161" s="77"/>
      <c r="G161" s="75"/>
      <c r="H161" s="76"/>
      <c r="I161" s="77"/>
      <c r="J161" s="75"/>
      <c r="K161" s="76"/>
    </row>
    <row r="162" spans="1:11" ht="19.5" customHeight="1" hidden="1">
      <c r="A162" s="526"/>
      <c r="B162" s="82"/>
      <c r="C162" s="77"/>
      <c r="D162" s="75"/>
      <c r="E162" s="76"/>
      <c r="F162" s="77"/>
      <c r="G162" s="75"/>
      <c r="H162" s="76"/>
      <c r="I162" s="77"/>
      <c r="J162" s="75"/>
      <c r="K162" s="76"/>
    </row>
    <row r="163" spans="1:11" ht="19.5" customHeight="1" hidden="1">
      <c r="A163" s="526"/>
      <c r="B163" s="82"/>
      <c r="C163" s="77"/>
      <c r="D163" s="75"/>
      <c r="E163" s="76"/>
      <c r="F163" s="77"/>
      <c r="G163" s="75"/>
      <c r="H163" s="76"/>
      <c r="I163" s="77"/>
      <c r="J163" s="75"/>
      <c r="K163" s="76"/>
    </row>
    <row r="164" spans="1:11" ht="19.5" customHeight="1" hidden="1">
      <c r="A164" s="526"/>
      <c r="B164" s="83"/>
      <c r="C164" s="78"/>
      <c r="D164" s="79"/>
      <c r="E164" s="80"/>
      <c r="F164" s="77"/>
      <c r="G164" s="75"/>
      <c r="H164" s="76"/>
      <c r="I164" s="77"/>
      <c r="J164" s="75"/>
      <c r="K164" s="76"/>
    </row>
    <row r="165" spans="1:11" ht="19.5" customHeight="1" hidden="1">
      <c r="A165" s="527"/>
      <c r="B165" s="60" t="s">
        <v>142</v>
      </c>
      <c r="C165" s="85">
        <f>SUM(C160:C164)</f>
        <v>0</v>
      </c>
      <c r="D165" s="86"/>
      <c r="E165" s="95">
        <f>SUM(E160:E164)</f>
        <v>0</v>
      </c>
      <c r="F165" s="85">
        <f>SUM(F160:F164)</f>
        <v>0</v>
      </c>
      <c r="G165" s="86"/>
      <c r="H165" s="95">
        <f>SUM(H160:H164)</f>
        <v>0</v>
      </c>
      <c r="I165" s="85">
        <f>SUM(I160:I164)</f>
        <v>0</v>
      </c>
      <c r="J165" s="86"/>
      <c r="K165" s="95">
        <f>SUM(K160:K164)</f>
        <v>0</v>
      </c>
    </row>
    <row r="166" spans="1:11" ht="19.5" customHeight="1" thickBot="1">
      <c r="A166" s="541" t="s">
        <v>79</v>
      </c>
      <c r="B166" s="542" t="s">
        <v>10</v>
      </c>
      <c r="C166" s="89">
        <f>C131+C137+C144+C151+C158+C165</f>
        <v>0</v>
      </c>
      <c r="D166" s="90"/>
      <c r="E166" s="92">
        <f>E131+E137+E144+E151+E158+E165</f>
        <v>0</v>
      </c>
      <c r="F166" s="89">
        <f>F131+F137+F144+F151+F158+F165</f>
        <v>0</v>
      </c>
      <c r="G166" s="90"/>
      <c r="H166" s="92">
        <f>H131+H137+H144+H151+H158+H165</f>
        <v>0</v>
      </c>
      <c r="I166" s="89">
        <f>I131+I137+I144+I151+I158+I165</f>
        <v>0</v>
      </c>
      <c r="J166" s="90"/>
      <c r="K166" s="92">
        <f>K131+K137+K144+K151+K158+K165</f>
        <v>0</v>
      </c>
    </row>
    <row r="167" spans="1:11" ht="18.75" customHeight="1" thickBot="1">
      <c r="A167" s="19"/>
      <c r="B167" s="20"/>
      <c r="C167" s="21"/>
      <c r="D167" s="21"/>
      <c r="E167" s="21"/>
      <c r="F167" s="21"/>
      <c r="G167" s="21"/>
      <c r="H167" s="21"/>
      <c r="I167" s="21"/>
      <c r="J167" s="21"/>
      <c r="K167" s="22"/>
    </row>
    <row r="168" spans="1:11" ht="19.5" customHeight="1" hidden="1">
      <c r="A168" s="543" t="s">
        <v>176</v>
      </c>
      <c r="B168" s="544"/>
      <c r="C168" s="545"/>
      <c r="D168" s="545"/>
      <c r="E168" s="545"/>
      <c r="F168" s="545"/>
      <c r="G168" s="545"/>
      <c r="H168" s="545"/>
      <c r="I168" s="545"/>
      <c r="J168" s="545"/>
      <c r="K168" s="546"/>
    </row>
    <row r="169" spans="1:11" ht="19.5" customHeight="1" hidden="1">
      <c r="A169" s="525" t="s">
        <v>177</v>
      </c>
      <c r="B169" s="81"/>
      <c r="C169" s="74"/>
      <c r="D169" s="72"/>
      <c r="E169" s="73"/>
      <c r="F169" s="74"/>
      <c r="G169" s="72"/>
      <c r="H169" s="73"/>
      <c r="I169" s="74"/>
      <c r="J169" s="72"/>
      <c r="K169" s="73"/>
    </row>
    <row r="170" spans="1:11" ht="19.5" customHeight="1" hidden="1">
      <c r="A170" s="526"/>
      <c r="B170" s="84"/>
      <c r="C170" s="77"/>
      <c r="D170" s="75"/>
      <c r="E170" s="76"/>
      <c r="F170" s="77"/>
      <c r="G170" s="75"/>
      <c r="H170" s="76"/>
      <c r="I170" s="77"/>
      <c r="J170" s="75"/>
      <c r="K170" s="76"/>
    </row>
    <row r="171" spans="1:11" ht="19.5" customHeight="1" hidden="1" thickBot="1">
      <c r="A171" s="526"/>
      <c r="B171" s="82"/>
      <c r="C171" s="77"/>
      <c r="D171" s="75"/>
      <c r="E171" s="76"/>
      <c r="F171" s="77"/>
      <c r="G171" s="75"/>
      <c r="H171" s="76"/>
      <c r="I171" s="77"/>
      <c r="J171" s="75"/>
      <c r="K171" s="76"/>
    </row>
    <row r="172" spans="1:11" ht="19.5" customHeight="1" hidden="1" thickBot="1">
      <c r="A172" s="526"/>
      <c r="B172" s="82"/>
      <c r="C172" s="77"/>
      <c r="D172" s="75"/>
      <c r="E172" s="76"/>
      <c r="F172" s="77"/>
      <c r="G172" s="75"/>
      <c r="H172" s="76"/>
      <c r="I172" s="77"/>
      <c r="J172" s="75"/>
      <c r="K172" s="76"/>
    </row>
    <row r="173" spans="1:11" ht="19.5" customHeight="1" hidden="1">
      <c r="A173" s="526"/>
      <c r="B173" s="83"/>
      <c r="C173" s="78"/>
      <c r="D173" s="79"/>
      <c r="E173" s="80"/>
      <c r="F173" s="77"/>
      <c r="G173" s="75"/>
      <c r="H173" s="76"/>
      <c r="I173" s="77"/>
      <c r="J173" s="75"/>
      <c r="K173" s="76"/>
    </row>
    <row r="174" spans="1:11" ht="19.5" customHeight="1" hidden="1" thickBot="1">
      <c r="A174" s="527"/>
      <c r="B174" s="60" t="s">
        <v>142</v>
      </c>
      <c r="C174" s="85">
        <f>SUM(C169:C173)</f>
        <v>0</v>
      </c>
      <c r="D174" s="86"/>
      <c r="E174" s="95">
        <f>SUM(E169:E173)</f>
        <v>0</v>
      </c>
      <c r="F174" s="85">
        <f>SUM(F169:F173)</f>
        <v>0</v>
      </c>
      <c r="G174" s="86"/>
      <c r="H174" s="95">
        <f>SUM(H169:H173)</f>
        <v>0</v>
      </c>
      <c r="I174" s="85">
        <f>SUM(I169:I173)</f>
        <v>0</v>
      </c>
      <c r="J174" s="86"/>
      <c r="K174" s="95">
        <f>SUM(K169:K173)</f>
        <v>0</v>
      </c>
    </row>
    <row r="175" spans="1:11" ht="19.5" customHeight="1" hidden="1" thickBot="1">
      <c r="A175" s="19"/>
      <c r="B175" s="20"/>
      <c r="C175" s="21"/>
      <c r="D175" s="21"/>
      <c r="E175" s="21"/>
      <c r="F175" s="21"/>
      <c r="G175" s="21"/>
      <c r="H175" s="21"/>
      <c r="I175" s="21"/>
      <c r="J175" s="21"/>
      <c r="K175" s="22"/>
    </row>
    <row r="176" spans="1:11" ht="19.5" customHeight="1" hidden="1">
      <c r="A176" s="525" t="s">
        <v>178</v>
      </c>
      <c r="B176" s="81"/>
      <c r="C176" s="74"/>
      <c r="D176" s="72"/>
      <c r="E176" s="73"/>
      <c r="F176" s="74"/>
      <c r="G176" s="72"/>
      <c r="H176" s="73"/>
      <c r="I176" s="74"/>
      <c r="J176" s="72"/>
      <c r="K176" s="73"/>
    </row>
    <row r="177" spans="1:11" ht="19.5" customHeight="1" hidden="1" thickBot="1">
      <c r="A177" s="526"/>
      <c r="B177" s="84"/>
      <c r="C177" s="77"/>
      <c r="D177" s="75"/>
      <c r="E177" s="76"/>
      <c r="F177" s="77"/>
      <c r="G177" s="75"/>
      <c r="H177" s="76"/>
      <c r="I177" s="77"/>
      <c r="J177" s="75"/>
      <c r="K177" s="76"/>
    </row>
    <row r="178" spans="1:11" ht="19.5" customHeight="1" hidden="1">
      <c r="A178" s="526"/>
      <c r="B178" s="82"/>
      <c r="C178" s="77"/>
      <c r="D178" s="75"/>
      <c r="E178" s="76"/>
      <c r="F178" s="77"/>
      <c r="G178" s="75"/>
      <c r="H178" s="76"/>
      <c r="I178" s="77"/>
      <c r="J178" s="75"/>
      <c r="K178" s="76"/>
    </row>
    <row r="179" spans="1:11" ht="19.5" customHeight="1" hidden="1">
      <c r="A179" s="526"/>
      <c r="B179" s="82"/>
      <c r="C179" s="77"/>
      <c r="D179" s="75"/>
      <c r="E179" s="76"/>
      <c r="F179" s="77"/>
      <c r="G179" s="75"/>
      <c r="H179" s="76"/>
      <c r="I179" s="77"/>
      <c r="J179" s="75"/>
      <c r="K179" s="76"/>
    </row>
    <row r="180" spans="1:11" ht="19.5" customHeight="1" hidden="1">
      <c r="A180" s="526"/>
      <c r="B180" s="83"/>
      <c r="C180" s="78"/>
      <c r="D180" s="79"/>
      <c r="E180" s="80"/>
      <c r="F180" s="77"/>
      <c r="G180" s="75"/>
      <c r="H180" s="76"/>
      <c r="I180" s="77"/>
      <c r="J180" s="75"/>
      <c r="K180" s="76"/>
    </row>
    <row r="181" spans="1:11" ht="19.5" customHeight="1" hidden="1">
      <c r="A181" s="527"/>
      <c r="B181" s="60" t="s">
        <v>142</v>
      </c>
      <c r="C181" s="85">
        <f>SUM(C176:C180)</f>
        <v>0</v>
      </c>
      <c r="D181" s="86"/>
      <c r="E181" s="95">
        <f>SUM(E176:E180)</f>
        <v>0</v>
      </c>
      <c r="F181" s="85">
        <f>SUM(F176:F180)</f>
        <v>0</v>
      </c>
      <c r="G181" s="86"/>
      <c r="H181" s="95">
        <f>SUM(H176:H180)</f>
        <v>0</v>
      </c>
      <c r="I181" s="85">
        <f>SUM(I176:I180)</f>
        <v>0</v>
      </c>
      <c r="J181" s="86"/>
      <c r="K181" s="95">
        <f>SUM(K176:K180)</f>
        <v>0</v>
      </c>
    </row>
    <row r="182" spans="1:11" ht="19.5" customHeight="1" hidden="1">
      <c r="A182" s="541" t="s">
        <v>179</v>
      </c>
      <c r="B182" s="542" t="s">
        <v>10</v>
      </c>
      <c r="C182" s="89">
        <f>C174+C181</f>
        <v>0</v>
      </c>
      <c r="D182" s="90"/>
      <c r="E182" s="92">
        <f>E174+E181</f>
        <v>0</v>
      </c>
      <c r="F182" s="89">
        <f>F174+F181</f>
        <v>0</v>
      </c>
      <c r="G182" s="90"/>
      <c r="H182" s="92">
        <f>H174+H181</f>
        <v>0</v>
      </c>
      <c r="I182" s="89">
        <f>I174+I181</f>
        <v>0</v>
      </c>
      <c r="J182" s="90"/>
      <c r="K182" s="92">
        <f>K174+K181</f>
        <v>0</v>
      </c>
    </row>
    <row r="183" spans="1:11" ht="19.5" customHeight="1" hidden="1" thickBot="1">
      <c r="A183" s="19"/>
      <c r="B183" s="20"/>
      <c r="C183" s="21"/>
      <c r="D183" s="21"/>
      <c r="E183" s="21"/>
      <c r="F183" s="21"/>
      <c r="G183" s="21"/>
      <c r="H183" s="21"/>
      <c r="I183" s="21"/>
      <c r="J183" s="21"/>
      <c r="K183" s="22"/>
    </row>
    <row r="184" spans="1:11" ht="19.5" customHeight="1" thickBot="1">
      <c r="A184" s="543" t="s">
        <v>88</v>
      </c>
      <c r="B184" s="544"/>
      <c r="C184" s="545"/>
      <c r="D184" s="545"/>
      <c r="E184" s="545"/>
      <c r="F184" s="545"/>
      <c r="G184" s="545"/>
      <c r="H184" s="545"/>
      <c r="I184" s="545"/>
      <c r="J184" s="545"/>
      <c r="K184" s="546"/>
    </row>
    <row r="185" spans="1:11" ht="19.5" customHeight="1" thickBot="1">
      <c r="A185" s="525" t="s">
        <v>180</v>
      </c>
      <c r="B185" s="84"/>
      <c r="C185" s="74"/>
      <c r="D185" s="72"/>
      <c r="E185" s="73"/>
      <c r="F185" s="74"/>
      <c r="G185" s="72"/>
      <c r="H185" s="73"/>
      <c r="I185" s="74"/>
      <c r="J185" s="72"/>
      <c r="K185" s="73"/>
    </row>
    <row r="186" spans="1:11" ht="19.5" customHeight="1" hidden="1" thickBot="1">
      <c r="A186" s="526"/>
      <c r="B186" s="84"/>
      <c r="C186" s="77"/>
      <c r="D186" s="75"/>
      <c r="E186" s="76"/>
      <c r="F186" s="77"/>
      <c r="G186" s="75"/>
      <c r="H186" s="76"/>
      <c r="I186" s="77"/>
      <c r="J186" s="75"/>
      <c r="K186" s="76"/>
    </row>
    <row r="187" spans="1:11" ht="19.5" customHeight="1" hidden="1" thickBot="1">
      <c r="A187" s="526"/>
      <c r="B187" s="84"/>
      <c r="C187" s="77"/>
      <c r="D187" s="75"/>
      <c r="E187" s="76"/>
      <c r="F187" s="77"/>
      <c r="G187" s="75"/>
      <c r="H187" s="76"/>
      <c r="I187" s="77"/>
      <c r="J187" s="75"/>
      <c r="K187" s="76"/>
    </row>
    <row r="188" spans="1:11" ht="19.5" customHeight="1" hidden="1">
      <c r="A188" s="526"/>
      <c r="B188" s="82"/>
      <c r="C188" s="77"/>
      <c r="D188" s="75"/>
      <c r="E188" s="76"/>
      <c r="F188" s="77"/>
      <c r="G188" s="75"/>
      <c r="H188" s="76"/>
      <c r="I188" s="77"/>
      <c r="J188" s="75"/>
      <c r="K188" s="76"/>
    </row>
    <row r="189" spans="1:11" ht="19.5" customHeight="1" hidden="1">
      <c r="A189" s="526"/>
      <c r="B189" s="83"/>
      <c r="C189" s="78"/>
      <c r="D189" s="79"/>
      <c r="E189" s="80"/>
      <c r="F189" s="77"/>
      <c r="G189" s="75"/>
      <c r="H189" s="76"/>
      <c r="I189" s="77"/>
      <c r="J189" s="75"/>
      <c r="K189" s="76"/>
    </row>
    <row r="190" spans="1:11" ht="19.5" customHeight="1" thickBot="1">
      <c r="A190" s="527"/>
      <c r="B190" s="60" t="s">
        <v>142</v>
      </c>
      <c r="C190" s="85">
        <f>SUM(C185:C189)</f>
        <v>0</v>
      </c>
      <c r="D190" s="86"/>
      <c r="E190" s="95">
        <f>SUM(E185:E189)</f>
        <v>0</v>
      </c>
      <c r="F190" s="85">
        <f>SUM(F185:F189)</f>
        <v>0</v>
      </c>
      <c r="G190" s="86"/>
      <c r="H190" s="95">
        <f>SUM(H185:H189)</f>
        <v>0</v>
      </c>
      <c r="I190" s="85">
        <f>SUM(I185:I189)</f>
        <v>0</v>
      </c>
      <c r="J190" s="86"/>
      <c r="K190" s="95">
        <f>SUM(K185:K189)</f>
        <v>0</v>
      </c>
    </row>
    <row r="191" spans="1:11" ht="19.5" customHeight="1" thickBot="1">
      <c r="A191" s="19"/>
      <c r="B191" s="20"/>
      <c r="C191" s="21"/>
      <c r="D191" s="21"/>
      <c r="E191" s="21"/>
      <c r="F191" s="21"/>
      <c r="G191" s="21"/>
      <c r="H191" s="21"/>
      <c r="I191" s="21"/>
      <c r="J191" s="21"/>
      <c r="K191" s="22"/>
    </row>
    <row r="192" spans="1:11" ht="19.5" customHeight="1" hidden="1">
      <c r="A192" s="525" t="s">
        <v>181</v>
      </c>
      <c r="B192" s="81"/>
      <c r="C192" s="74"/>
      <c r="D192" s="72"/>
      <c r="E192" s="73"/>
      <c r="F192" s="74"/>
      <c r="G192" s="72"/>
      <c r="H192" s="73"/>
      <c r="I192" s="74"/>
      <c r="J192" s="72"/>
      <c r="K192" s="73"/>
    </row>
    <row r="193" spans="1:11" ht="19.5" customHeight="1" hidden="1">
      <c r="A193" s="526"/>
      <c r="B193" s="84"/>
      <c r="C193" s="77"/>
      <c r="D193" s="75"/>
      <c r="E193" s="76"/>
      <c r="F193" s="77"/>
      <c r="G193" s="75"/>
      <c r="H193" s="76"/>
      <c r="I193" s="77"/>
      <c r="J193" s="75"/>
      <c r="K193" s="76"/>
    </row>
    <row r="194" spans="1:11" ht="19.5" customHeight="1" hidden="1">
      <c r="A194" s="526"/>
      <c r="B194" s="84"/>
      <c r="C194" s="77"/>
      <c r="D194" s="75"/>
      <c r="E194" s="76"/>
      <c r="F194" s="77"/>
      <c r="G194" s="75"/>
      <c r="H194" s="76"/>
      <c r="I194" s="77"/>
      <c r="J194" s="75"/>
      <c r="K194" s="76"/>
    </row>
    <row r="195" spans="1:11" ht="19.5" customHeight="1" hidden="1">
      <c r="A195" s="526"/>
      <c r="B195" s="82"/>
      <c r="C195" s="77"/>
      <c r="D195" s="75"/>
      <c r="E195" s="76"/>
      <c r="F195" s="77"/>
      <c r="G195" s="75"/>
      <c r="H195" s="76"/>
      <c r="I195" s="77"/>
      <c r="J195" s="75"/>
      <c r="K195" s="76"/>
    </row>
    <row r="196" spans="1:11" ht="19.5" customHeight="1" hidden="1">
      <c r="A196" s="526"/>
      <c r="B196" s="83"/>
      <c r="C196" s="78"/>
      <c r="D196" s="79"/>
      <c r="E196" s="80"/>
      <c r="F196" s="77"/>
      <c r="G196" s="75"/>
      <c r="H196" s="76"/>
      <c r="I196" s="77"/>
      <c r="J196" s="75"/>
      <c r="K196" s="76"/>
    </row>
    <row r="197" spans="1:11" ht="19.5" customHeight="1" hidden="1">
      <c r="A197" s="527"/>
      <c r="B197" s="60" t="s">
        <v>142</v>
      </c>
      <c r="C197" s="85">
        <f>SUM(C192:C196)</f>
        <v>0</v>
      </c>
      <c r="D197" s="86"/>
      <c r="E197" s="95">
        <f>SUM(E192:E196)</f>
        <v>0</v>
      </c>
      <c r="F197" s="85">
        <f>SUM(F192:F196)</f>
        <v>0</v>
      </c>
      <c r="G197" s="86"/>
      <c r="H197" s="95">
        <f>SUM(H192:H196)</f>
        <v>0</v>
      </c>
      <c r="I197" s="85">
        <f>SUM(I192:I196)</f>
        <v>0</v>
      </c>
      <c r="J197" s="86"/>
      <c r="K197" s="95">
        <f>SUM(K192:K196)</f>
        <v>0</v>
      </c>
    </row>
    <row r="198" spans="1:11" ht="19.5" customHeight="1" hidden="1" thickBot="1">
      <c r="A198" s="19"/>
      <c r="B198" s="20"/>
      <c r="C198" s="21"/>
      <c r="D198" s="21"/>
      <c r="E198" s="21"/>
      <c r="F198" s="21"/>
      <c r="G198" s="21"/>
      <c r="H198" s="21"/>
      <c r="I198" s="21"/>
      <c r="J198" s="21"/>
      <c r="K198" s="22"/>
    </row>
    <row r="199" spans="1:11" ht="19.5" customHeight="1" hidden="1" thickBot="1">
      <c r="A199" s="525" t="s">
        <v>182</v>
      </c>
      <c r="B199" s="81"/>
      <c r="C199" s="74"/>
      <c r="D199" s="72"/>
      <c r="E199" s="67"/>
      <c r="F199" s="74"/>
      <c r="G199" s="72"/>
      <c r="H199" s="73"/>
      <c r="I199" s="74"/>
      <c r="J199" s="72"/>
      <c r="K199" s="73"/>
    </row>
    <row r="200" spans="1:11" ht="19.5" customHeight="1" hidden="1" thickBot="1">
      <c r="A200" s="526"/>
      <c r="B200" s="84"/>
      <c r="C200" s="77"/>
      <c r="D200" s="75"/>
      <c r="E200" s="76"/>
      <c r="F200" s="77"/>
      <c r="G200" s="75"/>
      <c r="H200" s="76"/>
      <c r="I200" s="77"/>
      <c r="J200" s="75"/>
      <c r="K200" s="76"/>
    </row>
    <row r="201" spans="1:11" ht="19.5" customHeight="1" hidden="1">
      <c r="A201" s="526"/>
      <c r="B201" s="84"/>
      <c r="C201" s="77"/>
      <c r="D201" s="75"/>
      <c r="E201" s="76"/>
      <c r="F201" s="77"/>
      <c r="G201" s="75"/>
      <c r="H201" s="76"/>
      <c r="I201" s="77"/>
      <c r="J201" s="75"/>
      <c r="K201" s="76"/>
    </row>
    <row r="202" spans="1:11" ht="19.5" customHeight="1" hidden="1">
      <c r="A202" s="526"/>
      <c r="B202" s="82"/>
      <c r="C202" s="77"/>
      <c r="D202" s="75"/>
      <c r="E202" s="76"/>
      <c r="F202" s="77"/>
      <c r="G202" s="75"/>
      <c r="H202" s="76"/>
      <c r="I202" s="77"/>
      <c r="J202" s="75"/>
      <c r="K202" s="76"/>
    </row>
    <row r="203" spans="1:11" ht="19.5" customHeight="1" hidden="1">
      <c r="A203" s="526"/>
      <c r="B203" s="83"/>
      <c r="C203" s="104"/>
      <c r="D203" s="105"/>
      <c r="E203" s="106"/>
      <c r="F203" s="77"/>
      <c r="G203" s="75"/>
      <c r="H203" s="76"/>
      <c r="I203" s="77"/>
      <c r="J203" s="75"/>
      <c r="K203" s="76"/>
    </row>
    <row r="204" spans="1:11" ht="19.5" customHeight="1" hidden="1">
      <c r="A204" s="527"/>
      <c r="B204" s="60" t="s">
        <v>142</v>
      </c>
      <c r="C204" s="85">
        <f>SUM(C199:C203)</f>
        <v>0</v>
      </c>
      <c r="D204" s="86"/>
      <c r="E204" s="95">
        <f>SUM(E199:E203)</f>
        <v>0</v>
      </c>
      <c r="F204" s="85">
        <f>SUM(F199:F203)</f>
        <v>0</v>
      </c>
      <c r="G204" s="86"/>
      <c r="H204" s="95">
        <f>SUM(H199:H203)</f>
        <v>0</v>
      </c>
      <c r="I204" s="85">
        <f>SUM(I199:I203)</f>
        <v>0</v>
      </c>
      <c r="J204" s="86"/>
      <c r="K204" s="95">
        <f>SUM(K199:K203)</f>
        <v>0</v>
      </c>
    </row>
    <row r="205" spans="1:11" ht="19.5" customHeight="1" hidden="1">
      <c r="A205" s="19"/>
      <c r="B205" s="20"/>
      <c r="C205" s="21"/>
      <c r="D205" s="21"/>
      <c r="E205" s="21"/>
      <c r="F205" s="21"/>
      <c r="G205" s="21"/>
      <c r="H205" s="21"/>
      <c r="I205" s="21"/>
      <c r="J205" s="21"/>
      <c r="K205" s="22"/>
    </row>
    <row r="206" spans="1:11" ht="19.5" customHeight="1" hidden="1">
      <c r="A206" s="525" t="s">
        <v>183</v>
      </c>
      <c r="B206" s="81"/>
      <c r="C206" s="74"/>
      <c r="D206" s="72"/>
      <c r="E206" s="73"/>
      <c r="F206" s="74"/>
      <c r="G206" s="72"/>
      <c r="H206" s="73"/>
      <c r="I206" s="74"/>
      <c r="J206" s="72"/>
      <c r="K206" s="73"/>
    </row>
    <row r="207" spans="1:11" ht="19.5" customHeight="1" hidden="1">
      <c r="A207" s="526"/>
      <c r="B207" s="84"/>
      <c r="C207" s="77"/>
      <c r="D207" s="75"/>
      <c r="E207" s="76"/>
      <c r="F207" s="77"/>
      <c r="G207" s="75"/>
      <c r="H207" s="76"/>
      <c r="I207" s="77"/>
      <c r="J207" s="75"/>
      <c r="K207" s="76"/>
    </row>
    <row r="208" spans="1:11" ht="19.5" customHeight="1" hidden="1">
      <c r="A208" s="526"/>
      <c r="B208" s="82"/>
      <c r="C208" s="77"/>
      <c r="D208" s="75"/>
      <c r="E208" s="76"/>
      <c r="F208" s="77"/>
      <c r="G208" s="75"/>
      <c r="H208" s="76"/>
      <c r="I208" s="77"/>
      <c r="J208" s="75"/>
      <c r="K208" s="76"/>
    </row>
    <row r="209" spans="1:11" ht="19.5" customHeight="1" hidden="1">
      <c r="A209" s="526"/>
      <c r="B209" s="82"/>
      <c r="C209" s="77"/>
      <c r="D209" s="75"/>
      <c r="E209" s="76"/>
      <c r="F209" s="77"/>
      <c r="G209" s="75"/>
      <c r="H209" s="76"/>
      <c r="I209" s="77"/>
      <c r="J209" s="75"/>
      <c r="K209" s="76"/>
    </row>
    <row r="210" spans="1:11" ht="19.5" customHeight="1" hidden="1" thickBot="1">
      <c r="A210" s="526"/>
      <c r="B210" s="83"/>
      <c r="C210" s="78"/>
      <c r="D210" s="79"/>
      <c r="E210" s="80"/>
      <c r="F210" s="77"/>
      <c r="G210" s="75"/>
      <c r="H210" s="76"/>
      <c r="I210" s="77"/>
      <c r="J210" s="75"/>
      <c r="K210" s="76"/>
    </row>
    <row r="211" spans="1:11" ht="19.5" customHeight="1" hidden="1" thickBot="1">
      <c r="A211" s="527"/>
      <c r="B211" s="60" t="s">
        <v>142</v>
      </c>
      <c r="C211" s="85">
        <f>SUM(C206:C210)</f>
        <v>0</v>
      </c>
      <c r="D211" s="86"/>
      <c r="E211" s="95">
        <f>SUM(E206:E210)</f>
        <v>0</v>
      </c>
      <c r="F211" s="85">
        <f>SUM(F206:F210)</f>
        <v>0</v>
      </c>
      <c r="G211" s="86"/>
      <c r="H211" s="95">
        <f>SUM(H206:H210)</f>
        <v>0</v>
      </c>
      <c r="I211" s="85">
        <f>SUM(I206:I210)</f>
        <v>0</v>
      </c>
      <c r="J211" s="86"/>
      <c r="K211" s="95">
        <f>SUM(K206:K210)</f>
        <v>0</v>
      </c>
    </row>
    <row r="212" spans="1:11" ht="19.5" customHeight="1" hidden="1">
      <c r="A212" s="19"/>
      <c r="B212" s="20"/>
      <c r="C212" s="21"/>
      <c r="D212" s="21"/>
      <c r="E212" s="21"/>
      <c r="F212" s="21"/>
      <c r="G212" s="21"/>
      <c r="H212" s="21"/>
      <c r="I212" s="21"/>
      <c r="J212" s="21"/>
      <c r="K212" s="22"/>
    </row>
    <row r="213" spans="1:11" ht="19.5" customHeight="1" hidden="1" thickBot="1">
      <c r="A213" s="525" t="s">
        <v>184</v>
      </c>
      <c r="B213" s="81"/>
      <c r="C213" s="74"/>
      <c r="D213" s="72"/>
      <c r="E213" s="73"/>
      <c r="F213" s="74"/>
      <c r="G213" s="72"/>
      <c r="H213" s="73"/>
      <c r="I213" s="74"/>
      <c r="J213" s="72"/>
      <c r="K213" s="73"/>
    </row>
    <row r="214" spans="1:11" ht="19.5" customHeight="1" hidden="1" thickBot="1">
      <c r="A214" s="526"/>
      <c r="B214" s="82"/>
      <c r="C214" s="77"/>
      <c r="D214" s="75"/>
      <c r="E214" s="76"/>
      <c r="F214" s="77"/>
      <c r="G214" s="75"/>
      <c r="H214" s="76"/>
      <c r="I214" s="77"/>
      <c r="J214" s="75"/>
      <c r="K214" s="76"/>
    </row>
    <row r="215" spans="1:11" ht="19.5" customHeight="1" hidden="1">
      <c r="A215" s="526"/>
      <c r="B215" s="82"/>
      <c r="C215" s="77"/>
      <c r="D215" s="75"/>
      <c r="E215" s="76"/>
      <c r="F215" s="77"/>
      <c r="G215" s="75"/>
      <c r="H215" s="76"/>
      <c r="I215" s="77"/>
      <c r="J215" s="75"/>
      <c r="K215" s="76"/>
    </row>
    <row r="216" spans="1:11" ht="19.5" customHeight="1" hidden="1" thickBot="1">
      <c r="A216" s="526"/>
      <c r="B216" s="82"/>
      <c r="C216" s="77"/>
      <c r="D216" s="75"/>
      <c r="E216" s="76"/>
      <c r="F216" s="77"/>
      <c r="G216" s="75"/>
      <c r="H216" s="76"/>
      <c r="I216" s="77"/>
      <c r="J216" s="75"/>
      <c r="K216" s="76"/>
    </row>
    <row r="217" spans="1:11" ht="19.5" customHeight="1" hidden="1">
      <c r="A217" s="526"/>
      <c r="B217" s="83"/>
      <c r="C217" s="78"/>
      <c r="D217" s="79"/>
      <c r="E217" s="80"/>
      <c r="F217" s="77"/>
      <c r="G217" s="75"/>
      <c r="H217" s="76"/>
      <c r="I217" s="77"/>
      <c r="J217" s="75"/>
      <c r="K217" s="76"/>
    </row>
    <row r="218" spans="1:11" ht="19.5" customHeight="1" hidden="1">
      <c r="A218" s="527"/>
      <c r="B218" s="60" t="s">
        <v>142</v>
      </c>
      <c r="C218" s="85">
        <f>SUM(C213:C217)</f>
        <v>0</v>
      </c>
      <c r="D218" s="86"/>
      <c r="E218" s="95">
        <f>SUM(E213:E217)</f>
        <v>0</v>
      </c>
      <c r="F218" s="85">
        <f>SUM(F213:F217)</f>
        <v>0</v>
      </c>
      <c r="G218" s="86"/>
      <c r="H218" s="95">
        <f>SUM(H213:H217)</f>
        <v>0</v>
      </c>
      <c r="I218" s="85">
        <f>SUM(I213:I217)</f>
        <v>0</v>
      </c>
      <c r="J218" s="86"/>
      <c r="K218" s="95">
        <f>SUM(K213:K217)</f>
        <v>0</v>
      </c>
    </row>
    <row r="219" spans="1:11" ht="19.5" customHeight="1" thickBot="1">
      <c r="A219" s="541" t="s">
        <v>89</v>
      </c>
      <c r="B219" s="542"/>
      <c r="C219" s="89">
        <f>C190+C197+C204+C211+C218</f>
        <v>0</v>
      </c>
      <c r="D219" s="90"/>
      <c r="E219" s="92">
        <f>E190+E197+E204+E211+E218</f>
        <v>0</v>
      </c>
      <c r="F219" s="89">
        <f>F190+F197+F204+F211+F218</f>
        <v>0</v>
      </c>
      <c r="G219" s="90"/>
      <c r="H219" s="92">
        <f>H190+H197+H204+H211+H218</f>
        <v>0</v>
      </c>
      <c r="I219" s="89">
        <f>I190+I197+I204+I211+I218</f>
        <v>0</v>
      </c>
      <c r="J219" s="90"/>
      <c r="K219" s="92">
        <f>K190+K197+K204+K211+K218</f>
        <v>0</v>
      </c>
    </row>
    <row r="220" spans="1:11" ht="19.5" customHeight="1" thickBot="1">
      <c r="A220" s="172"/>
      <c r="B220" s="173"/>
      <c r="C220" s="174"/>
      <c r="D220" s="174"/>
      <c r="E220" s="174"/>
      <c r="F220" s="174"/>
      <c r="G220" s="174"/>
      <c r="H220" s="174"/>
      <c r="I220" s="174"/>
      <c r="J220" s="174"/>
      <c r="K220" s="175"/>
    </row>
    <row r="221" spans="1:11" ht="19.5" customHeight="1" thickBot="1">
      <c r="A221" s="547" t="s">
        <v>80</v>
      </c>
      <c r="B221" s="494"/>
      <c r="C221" s="87">
        <f>C70+C124+C166+C182+C219</f>
        <v>0</v>
      </c>
      <c r="D221" s="88"/>
      <c r="E221" s="93">
        <f>E70+E124+E166+E182+E219</f>
        <v>0</v>
      </c>
      <c r="F221" s="87">
        <f>F70+F124+F166+F182+F219</f>
        <v>0</v>
      </c>
      <c r="G221" s="88"/>
      <c r="H221" s="93">
        <f>H70+H124+H166+H182+H219</f>
        <v>0</v>
      </c>
      <c r="I221" s="87">
        <f>I70+I124+I166+I182+I219</f>
        <v>0</v>
      </c>
      <c r="J221" s="88"/>
      <c r="K221" s="94">
        <f>K70+K124+K166+K182+K219</f>
        <v>0</v>
      </c>
    </row>
    <row r="222" spans="1:11" ht="19.5" customHeight="1" thickBot="1">
      <c r="A222" s="176"/>
      <c r="B222" s="171"/>
      <c r="C222" s="121"/>
      <c r="D222" s="121"/>
      <c r="E222" s="121"/>
      <c r="F222" s="121"/>
      <c r="G222" s="121"/>
      <c r="H222" s="121"/>
      <c r="I222" s="121"/>
      <c r="J222" s="121"/>
      <c r="K222" s="177"/>
    </row>
    <row r="223" spans="1:11" ht="19.5" customHeight="1" thickBot="1">
      <c r="A223" s="518" t="s">
        <v>81</v>
      </c>
      <c r="B223" s="519"/>
      <c r="C223" s="519"/>
      <c r="D223" s="519"/>
      <c r="E223" s="519"/>
      <c r="F223" s="519"/>
      <c r="G223" s="519"/>
      <c r="H223" s="519"/>
      <c r="I223" s="519"/>
      <c r="J223" s="519"/>
      <c r="K223" s="520"/>
    </row>
    <row r="224" spans="1:11" ht="29.25" customHeight="1">
      <c r="A224" s="525" t="s">
        <v>185</v>
      </c>
      <c r="B224" s="81"/>
      <c r="C224" s="74"/>
      <c r="D224" s="72"/>
      <c r="E224" s="73"/>
      <c r="F224" s="74"/>
      <c r="G224" s="72"/>
      <c r="H224" s="73"/>
      <c r="I224" s="74"/>
      <c r="J224" s="72"/>
      <c r="K224" s="73"/>
    </row>
    <row r="225" spans="1:11" ht="27.75" customHeight="1">
      <c r="A225" s="526"/>
      <c r="B225" s="84"/>
      <c r="C225" s="101"/>
      <c r="D225" s="102"/>
      <c r="E225" s="103"/>
      <c r="F225" s="101"/>
      <c r="G225" s="102"/>
      <c r="H225" s="103"/>
      <c r="I225" s="101"/>
      <c r="J225" s="102"/>
      <c r="K225" s="103"/>
    </row>
    <row r="226" spans="1:11" ht="19.5" customHeight="1" thickBot="1">
      <c r="A226" s="526"/>
      <c r="B226" s="82"/>
      <c r="C226" s="77"/>
      <c r="D226" s="75"/>
      <c r="E226" s="76"/>
      <c r="F226" s="77"/>
      <c r="G226" s="75"/>
      <c r="H226" s="76"/>
      <c r="I226" s="77"/>
      <c r="J226" s="75"/>
      <c r="K226" s="76"/>
    </row>
    <row r="227" spans="1:11" ht="19.5" customHeight="1" hidden="1">
      <c r="A227" s="526"/>
      <c r="B227" s="82"/>
      <c r="C227" s="77"/>
      <c r="D227" s="75"/>
      <c r="E227" s="76"/>
      <c r="F227" s="77"/>
      <c r="G227" s="75"/>
      <c r="H227" s="76"/>
      <c r="I227" s="77"/>
      <c r="J227" s="75"/>
      <c r="K227" s="76"/>
    </row>
    <row r="228" spans="1:11" ht="19.5" customHeight="1" hidden="1">
      <c r="A228" s="526"/>
      <c r="B228" s="83"/>
      <c r="C228" s="78"/>
      <c r="D228" s="79"/>
      <c r="E228" s="80"/>
      <c r="F228" s="77"/>
      <c r="G228" s="75"/>
      <c r="H228" s="76"/>
      <c r="I228" s="77"/>
      <c r="J228" s="75"/>
      <c r="K228" s="76"/>
    </row>
    <row r="229" spans="1:11" ht="19.5" customHeight="1" thickBot="1">
      <c r="A229" s="527"/>
      <c r="B229" s="60" t="s">
        <v>142</v>
      </c>
      <c r="C229" s="85">
        <f>SUM(C224:C228)</f>
        <v>0</v>
      </c>
      <c r="D229" s="86"/>
      <c r="E229" s="95">
        <f>SUM(E224:E228)</f>
        <v>0</v>
      </c>
      <c r="F229" s="85">
        <f>SUM(F224:F228)</f>
        <v>0</v>
      </c>
      <c r="G229" s="86"/>
      <c r="H229" s="95">
        <f>SUM(H224:H228)</f>
        <v>0</v>
      </c>
      <c r="I229" s="85">
        <f>SUM(I224:I228)</f>
        <v>0</v>
      </c>
      <c r="J229" s="86"/>
      <c r="K229" s="95">
        <f>SUM(K224:K228)</f>
        <v>0</v>
      </c>
    </row>
    <row r="230" spans="1:11" ht="19.5" customHeight="1" thickBot="1">
      <c r="A230" s="19"/>
      <c r="B230" s="20"/>
      <c r="C230" s="21"/>
      <c r="D230" s="21"/>
      <c r="E230" s="21"/>
      <c r="F230" s="21"/>
      <c r="G230" s="21"/>
      <c r="H230" s="21"/>
      <c r="I230" s="21"/>
      <c r="J230" s="21"/>
      <c r="K230" s="22"/>
    </row>
    <row r="231" spans="1:11" ht="39" customHeight="1" thickBot="1">
      <c r="A231" s="525" t="s">
        <v>186</v>
      </c>
      <c r="B231" s="81"/>
      <c r="C231" s="74"/>
      <c r="D231" s="72"/>
      <c r="E231" s="73"/>
      <c r="F231" s="74"/>
      <c r="G231" s="72"/>
      <c r="H231" s="73"/>
      <c r="I231" s="74"/>
      <c r="J231" s="72"/>
      <c r="K231" s="73"/>
    </row>
    <row r="232" spans="1:11" ht="19.5" customHeight="1" hidden="1" thickBot="1">
      <c r="A232" s="526"/>
      <c r="B232" s="84"/>
      <c r="C232" s="77"/>
      <c r="D232" s="75"/>
      <c r="E232" s="76"/>
      <c r="F232" s="77"/>
      <c r="G232" s="75"/>
      <c r="H232" s="76"/>
      <c r="I232" s="77"/>
      <c r="J232" s="75"/>
      <c r="K232" s="76"/>
    </row>
    <row r="233" spans="1:11" ht="19.5" customHeight="1" hidden="1" thickBot="1">
      <c r="A233" s="526"/>
      <c r="B233" s="82"/>
      <c r="C233" s="77"/>
      <c r="D233" s="75"/>
      <c r="E233" s="76"/>
      <c r="F233" s="77"/>
      <c r="G233" s="75"/>
      <c r="H233" s="76"/>
      <c r="I233" s="77"/>
      <c r="J233" s="75"/>
      <c r="K233" s="76"/>
    </row>
    <row r="234" spans="1:11" ht="19.5" customHeight="1" hidden="1">
      <c r="A234" s="526"/>
      <c r="B234" s="82"/>
      <c r="C234" s="77"/>
      <c r="D234" s="75"/>
      <c r="E234" s="76"/>
      <c r="F234" s="77"/>
      <c r="G234" s="75"/>
      <c r="H234" s="76"/>
      <c r="I234" s="77"/>
      <c r="J234" s="75"/>
      <c r="K234" s="76"/>
    </row>
    <row r="235" spans="1:11" ht="19.5" customHeight="1" hidden="1">
      <c r="A235" s="526"/>
      <c r="B235" s="83"/>
      <c r="C235" s="78"/>
      <c r="D235" s="79"/>
      <c r="E235" s="80"/>
      <c r="F235" s="77"/>
      <c r="G235" s="75"/>
      <c r="H235" s="76"/>
      <c r="I235" s="77"/>
      <c r="J235" s="75"/>
      <c r="K235" s="76"/>
    </row>
    <row r="236" spans="1:11" ht="19.5" customHeight="1" thickBot="1">
      <c r="A236" s="527"/>
      <c r="B236" s="60" t="s">
        <v>142</v>
      </c>
      <c r="C236" s="85">
        <f>SUM(C231:C235)</f>
        <v>0</v>
      </c>
      <c r="D236" s="86"/>
      <c r="E236" s="95">
        <f>SUM(E231:E235)</f>
        <v>0</v>
      </c>
      <c r="F236" s="85">
        <f>SUM(F231:F235)</f>
        <v>0</v>
      </c>
      <c r="G236" s="86"/>
      <c r="H236" s="95">
        <f>SUM(H231:H235)</f>
        <v>0</v>
      </c>
      <c r="I236" s="85">
        <f>SUM(I231:I235)</f>
        <v>0</v>
      </c>
      <c r="J236" s="86"/>
      <c r="K236" s="95">
        <f>SUM(K231:K235)</f>
        <v>0</v>
      </c>
    </row>
    <row r="237" spans="1:11" ht="19.5" customHeight="1" thickBot="1">
      <c r="A237" s="19"/>
      <c r="B237" s="20"/>
      <c r="C237" s="21"/>
      <c r="D237" s="21"/>
      <c r="E237" s="21"/>
      <c r="F237" s="21"/>
      <c r="G237" s="21"/>
      <c r="H237" s="21"/>
      <c r="I237" s="21"/>
      <c r="J237" s="21"/>
      <c r="K237" s="22"/>
    </row>
    <row r="238" spans="1:11" ht="32.25" customHeight="1">
      <c r="A238" s="525" t="s">
        <v>187</v>
      </c>
      <c r="B238" s="81"/>
      <c r="C238" s="74"/>
      <c r="D238" s="72"/>
      <c r="E238" s="73"/>
      <c r="F238" s="74"/>
      <c r="G238" s="72"/>
      <c r="H238" s="73"/>
      <c r="I238" s="74"/>
      <c r="J238" s="72"/>
      <c r="K238" s="73"/>
    </row>
    <row r="239" spans="1:11" ht="19.5" customHeight="1">
      <c r="A239" s="526"/>
      <c r="B239" s="84"/>
      <c r="C239" s="77"/>
      <c r="D239" s="75"/>
      <c r="E239" s="76"/>
      <c r="F239" s="77"/>
      <c r="G239" s="75"/>
      <c r="H239" s="76"/>
      <c r="I239" s="77"/>
      <c r="J239" s="75"/>
      <c r="K239" s="76"/>
    </row>
    <row r="240" spans="1:11" ht="19.5" customHeight="1" hidden="1">
      <c r="A240" s="526"/>
      <c r="B240" s="82"/>
      <c r="C240" s="77"/>
      <c r="D240" s="75"/>
      <c r="E240" s="76"/>
      <c r="F240" s="77"/>
      <c r="G240" s="75"/>
      <c r="H240" s="76"/>
      <c r="I240" s="77"/>
      <c r="J240" s="75"/>
      <c r="K240" s="76"/>
    </row>
    <row r="241" spans="1:11" ht="19.5" customHeight="1" hidden="1">
      <c r="A241" s="526"/>
      <c r="B241" s="82"/>
      <c r="C241" s="77"/>
      <c r="D241" s="75"/>
      <c r="E241" s="76"/>
      <c r="F241" s="77"/>
      <c r="G241" s="75"/>
      <c r="H241" s="76"/>
      <c r="I241" s="77"/>
      <c r="J241" s="75"/>
      <c r="K241" s="76"/>
    </row>
    <row r="242" spans="1:11" ht="19.5" customHeight="1" thickBot="1">
      <c r="A242" s="526"/>
      <c r="B242" s="83"/>
      <c r="C242" s="78"/>
      <c r="D242" s="79"/>
      <c r="E242" s="80"/>
      <c r="F242" s="77"/>
      <c r="G242" s="75"/>
      <c r="H242" s="76"/>
      <c r="I242" s="77"/>
      <c r="J242" s="75"/>
      <c r="K242" s="76"/>
    </row>
    <row r="243" spans="1:11" ht="19.5" customHeight="1" thickBot="1">
      <c r="A243" s="527"/>
      <c r="B243" s="60" t="s">
        <v>142</v>
      </c>
      <c r="C243" s="85">
        <f>SUM(C238:C242)</f>
        <v>0</v>
      </c>
      <c r="D243" s="86"/>
      <c r="E243" s="95">
        <f>SUM(E238:E242)</f>
        <v>0</v>
      </c>
      <c r="F243" s="85">
        <f>SUM(F238:F242)</f>
        <v>0</v>
      </c>
      <c r="G243" s="86"/>
      <c r="H243" s="95">
        <f>SUM(H238:H242)</f>
        <v>0</v>
      </c>
      <c r="I243" s="85">
        <f>SUM(I238:I242)</f>
        <v>0</v>
      </c>
      <c r="J243" s="86"/>
      <c r="K243" s="95">
        <f>SUM(K238:K242)</f>
        <v>0</v>
      </c>
    </row>
    <row r="244" spans="1:11" ht="16.5" customHeight="1" thickBot="1">
      <c r="A244" s="19"/>
      <c r="B244" s="20"/>
      <c r="C244" s="21"/>
      <c r="D244" s="21"/>
      <c r="E244" s="21"/>
      <c r="F244" s="21"/>
      <c r="G244" s="21"/>
      <c r="H244" s="21"/>
      <c r="I244" s="21"/>
      <c r="J244" s="21"/>
      <c r="K244" s="22"/>
    </row>
    <row r="245" spans="1:11" ht="19.5" customHeight="1" hidden="1">
      <c r="A245" s="525" t="s">
        <v>188</v>
      </c>
      <c r="B245" s="81"/>
      <c r="C245" s="74"/>
      <c r="D245" s="72"/>
      <c r="E245" s="73"/>
      <c r="F245" s="74"/>
      <c r="G245" s="72"/>
      <c r="H245" s="73"/>
      <c r="I245" s="74"/>
      <c r="J245" s="72"/>
      <c r="K245" s="73"/>
    </row>
    <row r="246" spans="1:11" ht="19.5" customHeight="1" hidden="1" thickBot="1">
      <c r="A246" s="526"/>
      <c r="B246" s="84"/>
      <c r="C246" s="77"/>
      <c r="D246" s="75"/>
      <c r="E246" s="76"/>
      <c r="F246" s="77"/>
      <c r="G246" s="75"/>
      <c r="H246" s="76"/>
      <c r="I246" s="77"/>
      <c r="J246" s="75"/>
      <c r="K246" s="76"/>
    </row>
    <row r="247" spans="1:11" ht="19.5" customHeight="1" hidden="1" thickBot="1">
      <c r="A247" s="526"/>
      <c r="B247" s="82"/>
      <c r="C247" s="77"/>
      <c r="D247" s="75"/>
      <c r="E247" s="76"/>
      <c r="F247" s="77"/>
      <c r="G247" s="75"/>
      <c r="H247" s="76"/>
      <c r="I247" s="77"/>
      <c r="J247" s="75"/>
      <c r="K247" s="76"/>
    </row>
    <row r="248" spans="1:11" ht="19.5" customHeight="1" hidden="1">
      <c r="A248" s="526"/>
      <c r="B248" s="82"/>
      <c r="C248" s="77"/>
      <c r="D248" s="75"/>
      <c r="E248" s="76"/>
      <c r="F248" s="77"/>
      <c r="G248" s="75"/>
      <c r="H248" s="76"/>
      <c r="I248" s="77"/>
      <c r="J248" s="75"/>
      <c r="K248" s="76"/>
    </row>
    <row r="249" spans="1:11" ht="19.5" customHeight="1" hidden="1" thickBot="1">
      <c r="A249" s="526"/>
      <c r="B249" s="83"/>
      <c r="C249" s="78"/>
      <c r="D249" s="79"/>
      <c r="E249" s="80"/>
      <c r="F249" s="77"/>
      <c r="G249" s="75"/>
      <c r="H249" s="76"/>
      <c r="I249" s="77"/>
      <c r="J249" s="75"/>
      <c r="K249" s="76"/>
    </row>
    <row r="250" spans="1:11" ht="19.5" customHeight="1" hidden="1">
      <c r="A250" s="527"/>
      <c r="B250" s="60" t="s">
        <v>142</v>
      </c>
      <c r="C250" s="85">
        <f>SUM(C245:C249)</f>
        <v>0</v>
      </c>
      <c r="D250" s="86"/>
      <c r="E250" s="95">
        <f>SUM(E245:E249)</f>
        <v>0</v>
      </c>
      <c r="F250" s="85">
        <f>SUM(F245:F249)</f>
        <v>0</v>
      </c>
      <c r="G250" s="86"/>
      <c r="H250" s="95">
        <f>SUM(H245:H249)</f>
        <v>0</v>
      </c>
      <c r="I250" s="85">
        <f>SUM(I245:I249)</f>
        <v>0</v>
      </c>
      <c r="J250" s="86"/>
      <c r="K250" s="95">
        <f>SUM(K245:K249)</f>
        <v>0</v>
      </c>
    </row>
    <row r="251" spans="1:11" ht="19.5" customHeight="1" hidden="1">
      <c r="A251" s="19"/>
      <c r="B251" s="20"/>
      <c r="C251" s="21"/>
      <c r="D251" s="21"/>
      <c r="E251" s="21"/>
      <c r="F251" s="21"/>
      <c r="G251" s="21"/>
      <c r="H251" s="21"/>
      <c r="I251" s="21"/>
      <c r="J251" s="21"/>
      <c r="K251" s="22"/>
    </row>
    <row r="252" spans="1:11" ht="50.25" customHeight="1" thickBot="1">
      <c r="A252" s="525" t="s">
        <v>189</v>
      </c>
      <c r="B252" s="81"/>
      <c r="C252" s="74"/>
      <c r="D252" s="72"/>
      <c r="E252" s="73"/>
      <c r="F252" s="74"/>
      <c r="G252" s="72"/>
      <c r="H252" s="73"/>
      <c r="I252" s="74"/>
      <c r="J252" s="72"/>
      <c r="K252" s="73"/>
    </row>
    <row r="253" spans="1:11" ht="19.5" customHeight="1" hidden="1">
      <c r="A253" s="526"/>
      <c r="B253" s="84"/>
      <c r="C253" s="101"/>
      <c r="D253" s="102"/>
      <c r="E253" s="103"/>
      <c r="F253" s="101"/>
      <c r="G253" s="102"/>
      <c r="H253" s="103"/>
      <c r="I253" s="101"/>
      <c r="J253" s="102"/>
      <c r="K253" s="103"/>
    </row>
    <row r="254" spans="1:11" ht="19.5" customHeight="1" hidden="1">
      <c r="A254" s="526"/>
      <c r="B254" s="84"/>
      <c r="C254" s="101"/>
      <c r="D254" s="102"/>
      <c r="E254" s="103"/>
      <c r="F254" s="101"/>
      <c r="G254" s="102"/>
      <c r="H254" s="103"/>
      <c r="I254" s="101"/>
      <c r="J254" s="102"/>
      <c r="K254" s="103"/>
    </row>
    <row r="255" spans="1:11" ht="19.5" customHeight="1" hidden="1">
      <c r="A255" s="526"/>
      <c r="B255" s="84"/>
      <c r="C255" s="77"/>
      <c r="D255" s="75"/>
      <c r="E255" s="76"/>
      <c r="F255" s="77"/>
      <c r="G255" s="75"/>
      <c r="H255" s="76"/>
      <c r="I255" s="77"/>
      <c r="J255" s="75"/>
      <c r="K255" s="76"/>
    </row>
    <row r="256" spans="1:11" ht="19.5" customHeight="1" hidden="1" thickBot="1">
      <c r="A256" s="526"/>
      <c r="B256" s="83"/>
      <c r="C256" s="78"/>
      <c r="D256" s="79"/>
      <c r="E256" s="80"/>
      <c r="F256" s="77"/>
      <c r="G256" s="75"/>
      <c r="H256" s="76"/>
      <c r="I256" s="77"/>
      <c r="J256" s="75"/>
      <c r="K256" s="76"/>
    </row>
    <row r="257" spans="1:11" ht="19.5" customHeight="1" thickBot="1">
      <c r="A257" s="527"/>
      <c r="B257" s="60" t="s">
        <v>142</v>
      </c>
      <c r="C257" s="85">
        <f>SUM(C252:C256)</f>
        <v>0</v>
      </c>
      <c r="D257" s="86"/>
      <c r="E257" s="95">
        <f>SUM(E252:E256)</f>
        <v>0</v>
      </c>
      <c r="F257" s="85">
        <f>SUM(F252:F256)</f>
        <v>0</v>
      </c>
      <c r="G257" s="86"/>
      <c r="H257" s="95">
        <f>SUM(H252:H256)</f>
        <v>0</v>
      </c>
      <c r="I257" s="85">
        <f>SUM(I252:I256)</f>
        <v>0</v>
      </c>
      <c r="J257" s="86"/>
      <c r="K257" s="95">
        <f>SUM(K252:K256)</f>
        <v>0</v>
      </c>
    </row>
    <row r="258" spans="1:11" ht="19.5" customHeight="1" thickBot="1">
      <c r="A258" s="19"/>
      <c r="B258" s="20"/>
      <c r="C258" s="21"/>
      <c r="D258" s="21"/>
      <c r="E258" s="21"/>
      <c r="F258" s="21"/>
      <c r="G258" s="21"/>
      <c r="H258" s="21"/>
      <c r="I258" s="21"/>
      <c r="J258" s="21"/>
      <c r="K258" s="22"/>
    </row>
    <row r="259" spans="1:11" ht="27" customHeight="1">
      <c r="A259" s="525" t="s">
        <v>190</v>
      </c>
      <c r="B259" s="35"/>
      <c r="C259" s="74"/>
      <c r="D259" s="72"/>
      <c r="E259" s="73"/>
      <c r="F259" s="74"/>
      <c r="G259" s="72"/>
      <c r="H259" s="73"/>
      <c r="I259" s="74"/>
      <c r="J259" s="72"/>
      <c r="K259" s="73"/>
    </row>
    <row r="260" spans="1:11" ht="19.5" customHeight="1" thickBot="1">
      <c r="A260" s="526"/>
      <c r="B260" s="84"/>
      <c r="C260" s="77"/>
      <c r="D260" s="102"/>
      <c r="E260" s="76"/>
      <c r="F260" s="77"/>
      <c r="G260" s="102"/>
      <c r="H260" s="76"/>
      <c r="I260" s="77"/>
      <c r="J260" s="102"/>
      <c r="K260" s="76"/>
    </row>
    <row r="261" spans="1:11" ht="19.5" customHeight="1" hidden="1" thickBot="1">
      <c r="A261" s="526"/>
      <c r="B261" s="82"/>
      <c r="C261" s="77"/>
      <c r="D261" s="75"/>
      <c r="E261" s="76"/>
      <c r="F261" s="77"/>
      <c r="G261" s="75"/>
      <c r="H261" s="76"/>
      <c r="I261" s="77"/>
      <c r="J261" s="75"/>
      <c r="K261" s="76"/>
    </row>
    <row r="262" spans="1:11" ht="19.5" customHeight="1" hidden="1" thickBot="1">
      <c r="A262" s="526"/>
      <c r="B262" s="82"/>
      <c r="C262" s="77"/>
      <c r="D262" s="75"/>
      <c r="E262" s="76"/>
      <c r="F262" s="77"/>
      <c r="G262" s="75"/>
      <c r="H262" s="76"/>
      <c r="I262" s="77"/>
      <c r="J262" s="75"/>
      <c r="K262" s="76"/>
    </row>
    <row r="263" spans="1:11" ht="19.5" customHeight="1" hidden="1">
      <c r="A263" s="526"/>
      <c r="B263" s="83"/>
      <c r="C263" s="78"/>
      <c r="D263" s="79"/>
      <c r="E263" s="80"/>
      <c r="F263" s="77"/>
      <c r="G263" s="75"/>
      <c r="H263" s="76"/>
      <c r="I263" s="77"/>
      <c r="J263" s="75"/>
      <c r="K263" s="76"/>
    </row>
    <row r="264" spans="1:11" ht="19.5" customHeight="1" thickBot="1">
      <c r="A264" s="527"/>
      <c r="B264" s="60" t="s">
        <v>142</v>
      </c>
      <c r="C264" s="85">
        <f>SUM(C259:C263)</f>
        <v>0</v>
      </c>
      <c r="D264" s="86"/>
      <c r="E264" s="95">
        <f>SUM(E259:E263)</f>
        <v>0</v>
      </c>
      <c r="F264" s="85">
        <f>SUM(F259:F263)</f>
        <v>0</v>
      </c>
      <c r="G264" s="86"/>
      <c r="H264" s="95">
        <f>SUM(H259:H263)</f>
        <v>0</v>
      </c>
      <c r="I264" s="85">
        <f>SUM(I259:I263)</f>
        <v>0</v>
      </c>
      <c r="J264" s="86"/>
      <c r="K264" s="95">
        <f>SUM(K259:K263)</f>
        <v>0</v>
      </c>
    </row>
    <row r="265" spans="1:11" ht="19.5" customHeight="1" thickBot="1">
      <c r="A265" s="19"/>
      <c r="B265" s="20"/>
      <c r="C265" s="21"/>
      <c r="D265" s="21"/>
      <c r="E265" s="21"/>
      <c r="F265" s="21"/>
      <c r="G265" s="21"/>
      <c r="H265" s="21"/>
      <c r="I265" s="21"/>
      <c r="J265" s="21"/>
      <c r="K265" s="22"/>
    </row>
    <row r="266" spans="1:11" ht="19.5" customHeight="1" thickBot="1">
      <c r="A266" s="547" t="s">
        <v>82</v>
      </c>
      <c r="B266" s="494"/>
      <c r="C266" s="87">
        <f>C229+C236+C243+C250+C257+C264</f>
        <v>0</v>
      </c>
      <c r="D266" s="88"/>
      <c r="E266" s="94">
        <f>E229+E236+E243+E250+E257+E264</f>
        <v>0</v>
      </c>
      <c r="F266" s="87">
        <f>F229+F236+F243+F250+F257+F264</f>
        <v>0</v>
      </c>
      <c r="G266" s="88"/>
      <c r="H266" s="94">
        <f>H229+H236+H243+H250+H257+H264</f>
        <v>0</v>
      </c>
      <c r="I266" s="87">
        <f>I229+I236+I243+I250+I257+I264</f>
        <v>0</v>
      </c>
      <c r="J266" s="88"/>
      <c r="K266" s="94">
        <f>K229+K236+K243+K250+K257+K264</f>
        <v>0</v>
      </c>
    </row>
    <row r="267" spans="1:11" ht="19.5" customHeight="1" thickBot="1">
      <c r="A267" s="19"/>
      <c r="B267" s="20"/>
      <c r="C267" s="21"/>
      <c r="D267" s="21"/>
      <c r="E267" s="21"/>
      <c r="F267" s="21"/>
      <c r="G267" s="21"/>
      <c r="H267" s="21"/>
      <c r="I267" s="21"/>
      <c r="J267" s="21"/>
      <c r="K267" s="22"/>
    </row>
    <row r="268" spans="1:11" ht="19.5" customHeight="1" thickBot="1">
      <c r="A268" s="548" t="s">
        <v>87</v>
      </c>
      <c r="B268" s="549"/>
      <c r="C268" s="549"/>
      <c r="D268" s="549"/>
      <c r="E268" s="549"/>
      <c r="F268" s="549"/>
      <c r="G268" s="549"/>
      <c r="H268" s="549"/>
      <c r="I268" s="549"/>
      <c r="J268" s="549"/>
      <c r="K268" s="550"/>
    </row>
    <row r="269" spans="1:11" ht="19.5" customHeight="1">
      <c r="A269" s="525" t="s">
        <v>191</v>
      </c>
      <c r="B269" s="35"/>
      <c r="C269" s="74"/>
      <c r="D269" s="72"/>
      <c r="E269" s="73"/>
      <c r="F269" s="74"/>
      <c r="G269" s="72"/>
      <c r="H269" s="73"/>
      <c r="I269" s="74"/>
      <c r="J269" s="72"/>
      <c r="K269" s="73"/>
    </row>
    <row r="270" spans="1:11" ht="19.5" customHeight="1">
      <c r="A270" s="526"/>
      <c r="B270" s="84"/>
      <c r="C270" s="101"/>
      <c r="D270" s="102"/>
      <c r="E270" s="103"/>
      <c r="F270" s="101"/>
      <c r="G270" s="102"/>
      <c r="H270" s="103"/>
      <c r="I270" s="101"/>
      <c r="J270" s="102"/>
      <c r="K270" s="103"/>
    </row>
    <row r="271" spans="1:11" ht="19.5" customHeight="1">
      <c r="A271" s="526"/>
      <c r="B271" s="84"/>
      <c r="C271" s="101"/>
      <c r="D271" s="102"/>
      <c r="E271" s="103"/>
      <c r="F271" s="101"/>
      <c r="G271" s="102"/>
      <c r="H271" s="103"/>
      <c r="I271" s="101"/>
      <c r="J271" s="102"/>
      <c r="K271" s="103"/>
    </row>
    <row r="272" spans="1:11" ht="19.5" customHeight="1" thickBot="1">
      <c r="A272" s="526"/>
      <c r="B272" s="84"/>
      <c r="C272" s="101"/>
      <c r="D272" s="102"/>
      <c r="E272" s="103"/>
      <c r="F272" s="101"/>
      <c r="G272" s="102"/>
      <c r="H272" s="103"/>
      <c r="I272" s="101"/>
      <c r="J272" s="102"/>
      <c r="K272" s="103"/>
    </row>
    <row r="273" spans="1:11" ht="19.5" customHeight="1" hidden="1">
      <c r="A273" s="526"/>
      <c r="B273" s="82"/>
      <c r="C273" s="101"/>
      <c r="D273" s="102"/>
      <c r="E273" s="103"/>
      <c r="F273" s="101"/>
      <c r="G273" s="102"/>
      <c r="H273" s="103"/>
      <c r="I273" s="101"/>
      <c r="J273" s="102"/>
      <c r="K273" s="103"/>
    </row>
    <row r="274" spans="1:11" ht="19.5" customHeight="1" hidden="1">
      <c r="A274" s="526"/>
      <c r="B274" s="83"/>
      <c r="C274" s="78"/>
      <c r="D274" s="79"/>
      <c r="E274" s="80"/>
      <c r="F274" s="77"/>
      <c r="G274" s="75"/>
      <c r="H274" s="76"/>
      <c r="I274" s="77"/>
      <c r="J274" s="75"/>
      <c r="K274" s="76"/>
    </row>
    <row r="275" spans="1:11" ht="19.5" customHeight="1" thickBot="1">
      <c r="A275" s="527"/>
      <c r="B275" s="60" t="s">
        <v>142</v>
      </c>
      <c r="C275" s="85">
        <f>SUM(C269:C274)</f>
        <v>0</v>
      </c>
      <c r="D275" s="86"/>
      <c r="E275" s="95">
        <f>SUM(E269:E274)</f>
        <v>0</v>
      </c>
      <c r="F275" s="85">
        <f>SUM(F269:F274)</f>
        <v>0</v>
      </c>
      <c r="G275" s="86"/>
      <c r="H275" s="95">
        <f>SUM(H269:H274)</f>
        <v>0</v>
      </c>
      <c r="I275" s="85">
        <f>SUM(I269:I274)</f>
        <v>0</v>
      </c>
      <c r="J275" s="86"/>
      <c r="K275" s="95">
        <f>SUM(K269:K274)</f>
        <v>0</v>
      </c>
    </row>
    <row r="276" spans="1:11" ht="19.5" customHeight="1">
      <c r="A276" s="19"/>
      <c r="B276" s="20"/>
      <c r="C276" s="21"/>
      <c r="D276" s="21"/>
      <c r="E276" s="21"/>
      <c r="F276" s="21"/>
      <c r="G276" s="21"/>
      <c r="H276" s="21"/>
      <c r="I276" s="21"/>
      <c r="J276" s="21"/>
      <c r="K276" s="22"/>
    </row>
    <row r="277" spans="1:11" ht="19.5" customHeight="1" hidden="1" thickBot="1">
      <c r="A277" s="525" t="s">
        <v>192</v>
      </c>
      <c r="B277" s="81"/>
      <c r="C277" s="74"/>
      <c r="D277" s="72"/>
      <c r="E277" s="73"/>
      <c r="F277" s="74"/>
      <c r="G277" s="72"/>
      <c r="H277" s="73"/>
      <c r="I277" s="74"/>
      <c r="J277" s="72"/>
      <c r="K277" s="73"/>
    </row>
    <row r="278" spans="1:11" ht="19.5" customHeight="1" hidden="1" thickBot="1">
      <c r="A278" s="526"/>
      <c r="B278" s="84"/>
      <c r="C278" s="101"/>
      <c r="D278" s="102"/>
      <c r="E278" s="103"/>
      <c r="F278" s="101"/>
      <c r="G278" s="102"/>
      <c r="H278" s="103"/>
      <c r="I278" s="101"/>
      <c r="J278" s="102"/>
      <c r="K278" s="103"/>
    </row>
    <row r="279" spans="1:11" ht="19.5" customHeight="1" hidden="1" thickBot="1">
      <c r="A279" s="526"/>
      <c r="B279" s="84"/>
      <c r="C279" s="101"/>
      <c r="D279" s="102"/>
      <c r="E279" s="103"/>
      <c r="F279" s="101"/>
      <c r="G279" s="102"/>
      <c r="H279" s="103"/>
      <c r="I279" s="101"/>
      <c r="J279" s="102"/>
      <c r="K279" s="103"/>
    </row>
    <row r="280" spans="1:11" ht="19.5" customHeight="1" hidden="1">
      <c r="A280" s="526"/>
      <c r="B280" s="84"/>
      <c r="C280" s="101"/>
      <c r="D280" s="102"/>
      <c r="E280" s="103"/>
      <c r="F280" s="101"/>
      <c r="G280" s="102"/>
      <c r="H280" s="103"/>
      <c r="I280" s="101"/>
      <c r="J280" s="102"/>
      <c r="K280" s="103"/>
    </row>
    <row r="281" spans="1:11" ht="19.5" customHeight="1" hidden="1">
      <c r="A281" s="526"/>
      <c r="B281" s="84"/>
      <c r="C281" s="77"/>
      <c r="D281" s="75"/>
      <c r="E281" s="76"/>
      <c r="F281" s="77"/>
      <c r="G281" s="75"/>
      <c r="H281" s="76"/>
      <c r="I281" s="77"/>
      <c r="J281" s="75"/>
      <c r="K281" s="76"/>
    </row>
    <row r="282" spans="1:11" ht="19.5" customHeight="1" hidden="1">
      <c r="A282" s="526"/>
      <c r="B282" s="83"/>
      <c r="C282" s="78"/>
      <c r="D282" s="79"/>
      <c r="E282" s="80"/>
      <c r="F282" s="77"/>
      <c r="G282" s="75"/>
      <c r="H282" s="76"/>
      <c r="I282" s="77"/>
      <c r="J282" s="75"/>
      <c r="K282" s="76"/>
    </row>
    <row r="283" spans="1:11" ht="30.75" customHeight="1" hidden="1">
      <c r="A283" s="527"/>
      <c r="B283" s="60" t="s">
        <v>142</v>
      </c>
      <c r="C283" s="85">
        <f>SUM(C277:C282)</f>
        <v>0</v>
      </c>
      <c r="D283" s="86"/>
      <c r="E283" s="95">
        <f>SUM(E277:E282)</f>
        <v>0</v>
      </c>
      <c r="F283" s="85">
        <f>SUM(F277:F282)</f>
        <v>0</v>
      </c>
      <c r="G283" s="86"/>
      <c r="H283" s="95">
        <f>SUM(H277:H282)</f>
        <v>0</v>
      </c>
      <c r="I283" s="85">
        <f>SUM(I277:I282)</f>
        <v>0</v>
      </c>
      <c r="J283" s="86"/>
      <c r="K283" s="95">
        <f>SUM(K277:K282)</f>
        <v>0</v>
      </c>
    </row>
    <row r="284" spans="1:11" ht="19.5" customHeight="1" hidden="1" thickBot="1">
      <c r="A284" s="19"/>
      <c r="B284" s="20"/>
      <c r="C284" s="21"/>
      <c r="D284" s="21"/>
      <c r="E284" s="21"/>
      <c r="F284" s="21"/>
      <c r="G284" s="21"/>
      <c r="H284" s="21"/>
      <c r="I284" s="21"/>
      <c r="J284" s="21"/>
      <c r="K284" s="22"/>
    </row>
    <row r="285" spans="1:11" ht="19.5" customHeight="1" hidden="1" thickBot="1">
      <c r="A285" s="525" t="s">
        <v>193</v>
      </c>
      <c r="B285" s="81"/>
      <c r="C285" s="74"/>
      <c r="D285" s="72"/>
      <c r="E285" s="73"/>
      <c r="F285" s="74"/>
      <c r="G285" s="72"/>
      <c r="H285" s="73"/>
      <c r="I285" s="74"/>
      <c r="J285" s="72"/>
      <c r="K285" s="73"/>
    </row>
    <row r="286" spans="1:11" ht="19.5" customHeight="1" hidden="1" thickBot="1">
      <c r="A286" s="526"/>
      <c r="B286" s="84"/>
      <c r="C286" s="101"/>
      <c r="D286" s="102"/>
      <c r="E286" s="103"/>
      <c r="F286" s="101"/>
      <c r="G286" s="102"/>
      <c r="H286" s="103"/>
      <c r="I286" s="101"/>
      <c r="J286" s="102"/>
      <c r="K286" s="103"/>
    </row>
    <row r="287" spans="1:11" ht="19.5" customHeight="1" hidden="1">
      <c r="A287" s="526"/>
      <c r="B287" s="84"/>
      <c r="C287" s="101"/>
      <c r="D287" s="102"/>
      <c r="E287" s="103"/>
      <c r="F287" s="101"/>
      <c r="G287" s="102"/>
      <c r="H287" s="103"/>
      <c r="I287" s="101"/>
      <c r="J287" s="102"/>
      <c r="K287" s="103"/>
    </row>
    <row r="288" spans="1:11" ht="19.5" customHeight="1" hidden="1">
      <c r="A288" s="526"/>
      <c r="B288" s="84"/>
      <c r="C288" s="101"/>
      <c r="D288" s="102"/>
      <c r="E288" s="103"/>
      <c r="F288" s="101"/>
      <c r="G288" s="102"/>
      <c r="H288" s="103"/>
      <c r="I288" s="101"/>
      <c r="J288" s="102"/>
      <c r="K288" s="103"/>
    </row>
    <row r="289" spans="1:11" ht="19.5" customHeight="1" hidden="1">
      <c r="A289" s="526"/>
      <c r="B289" s="84"/>
      <c r="C289" s="77"/>
      <c r="D289" s="75"/>
      <c r="E289" s="76"/>
      <c r="F289" s="77"/>
      <c r="G289" s="75"/>
      <c r="H289" s="76"/>
      <c r="I289" s="77"/>
      <c r="J289" s="75"/>
      <c r="K289" s="76"/>
    </row>
    <row r="290" spans="1:11" ht="19.5" customHeight="1" hidden="1">
      <c r="A290" s="526"/>
      <c r="B290" s="83"/>
      <c r="C290" s="78"/>
      <c r="D290" s="79"/>
      <c r="E290" s="80"/>
      <c r="F290" s="77"/>
      <c r="G290" s="75"/>
      <c r="H290" s="76"/>
      <c r="I290" s="77"/>
      <c r="J290" s="75"/>
      <c r="K290" s="76"/>
    </row>
    <row r="291" spans="1:11" ht="25.5" customHeight="1" hidden="1">
      <c r="A291" s="527"/>
      <c r="B291" s="60" t="s">
        <v>142</v>
      </c>
      <c r="C291" s="85">
        <f>SUM(C285:C290)</f>
        <v>0</v>
      </c>
      <c r="D291" s="86"/>
      <c r="E291" s="95">
        <f>SUM(E285:E290)</f>
        <v>0</v>
      </c>
      <c r="F291" s="85">
        <f>SUM(F285:F290)</f>
        <v>0</v>
      </c>
      <c r="G291" s="86"/>
      <c r="H291" s="95">
        <f>SUM(H285:H290)</f>
        <v>0</v>
      </c>
      <c r="I291" s="85">
        <f>SUM(I285:I290)</f>
        <v>0</v>
      </c>
      <c r="J291" s="86"/>
      <c r="K291" s="95">
        <f>SUM(K285:K290)</f>
        <v>0</v>
      </c>
    </row>
    <row r="292" spans="1:11" ht="19.5" customHeight="1" thickBot="1">
      <c r="A292" s="19"/>
      <c r="B292" s="20"/>
      <c r="C292" s="21"/>
      <c r="D292" s="21"/>
      <c r="E292" s="21"/>
      <c r="F292" s="21"/>
      <c r="G292" s="21"/>
      <c r="H292" s="21"/>
      <c r="I292" s="21"/>
      <c r="J292" s="21"/>
      <c r="K292" s="22"/>
    </row>
    <row r="293" spans="1:11" ht="19.5" customHeight="1">
      <c r="A293" s="525" t="s">
        <v>194</v>
      </c>
      <c r="B293" s="81"/>
      <c r="C293" s="74"/>
      <c r="D293" s="72"/>
      <c r="E293" s="73"/>
      <c r="F293" s="74"/>
      <c r="G293" s="72"/>
      <c r="H293" s="73"/>
      <c r="I293" s="74"/>
      <c r="J293" s="72"/>
      <c r="K293" s="73"/>
    </row>
    <row r="294" spans="1:11" ht="19.5" customHeight="1">
      <c r="A294" s="526"/>
      <c r="B294" s="84"/>
      <c r="C294" s="77"/>
      <c r="D294" s="102"/>
      <c r="E294" s="76"/>
      <c r="F294" s="77"/>
      <c r="G294" s="102"/>
      <c r="H294" s="76"/>
      <c r="I294" s="77"/>
      <c r="J294" s="102"/>
      <c r="K294" s="76"/>
    </row>
    <row r="295" spans="1:11" ht="19.5" customHeight="1">
      <c r="A295" s="526"/>
      <c r="B295" s="82"/>
      <c r="C295" s="78"/>
      <c r="D295" s="102"/>
      <c r="E295" s="80"/>
      <c r="F295" s="77"/>
      <c r="G295" s="102"/>
      <c r="H295" s="76"/>
      <c r="I295" s="77"/>
      <c r="J295" s="102"/>
      <c r="K295" s="76"/>
    </row>
    <row r="296" spans="1:11" ht="19.5" customHeight="1">
      <c r="A296" s="526"/>
      <c r="B296" s="84"/>
      <c r="C296" s="77"/>
      <c r="D296" s="75"/>
      <c r="E296" s="76"/>
      <c r="F296" s="77"/>
      <c r="G296" s="75"/>
      <c r="H296" s="76"/>
      <c r="I296" s="77"/>
      <c r="J296" s="75"/>
      <c r="K296" s="76"/>
    </row>
    <row r="297" spans="1:11" ht="19.5" customHeight="1" thickBot="1">
      <c r="A297" s="526"/>
      <c r="B297" s="82"/>
      <c r="C297" s="78"/>
      <c r="D297" s="75"/>
      <c r="E297" s="80"/>
      <c r="F297" s="77"/>
      <c r="G297" s="75"/>
      <c r="H297" s="76"/>
      <c r="I297" s="77"/>
      <c r="J297" s="75"/>
      <c r="K297" s="76"/>
    </row>
    <row r="298" spans="1:11" ht="19.5" customHeight="1" thickBot="1">
      <c r="A298" s="527"/>
      <c r="B298" s="60" t="s">
        <v>142</v>
      </c>
      <c r="C298" s="85">
        <f>SUM(C293:C297)</f>
        <v>0</v>
      </c>
      <c r="D298" s="86"/>
      <c r="E298" s="95">
        <f>SUM(E293:E297)</f>
        <v>0</v>
      </c>
      <c r="F298" s="85">
        <f>SUM(F293:F297)</f>
        <v>0</v>
      </c>
      <c r="G298" s="86"/>
      <c r="H298" s="95">
        <f>SUM(H293:H297)</f>
        <v>0</v>
      </c>
      <c r="I298" s="85">
        <f>SUM(I293:I297)</f>
        <v>0</v>
      </c>
      <c r="J298" s="86"/>
      <c r="K298" s="95">
        <f>SUM(K293:K297)</f>
        <v>0</v>
      </c>
    </row>
    <row r="299" spans="1:11" ht="19.5" customHeight="1" hidden="1">
      <c r="A299" s="19"/>
      <c r="B299" s="20"/>
      <c r="C299" s="21"/>
      <c r="D299" s="21"/>
      <c r="E299" s="21"/>
      <c r="F299" s="21"/>
      <c r="G299" s="21"/>
      <c r="H299" s="21"/>
      <c r="I299" s="21"/>
      <c r="J299" s="21"/>
      <c r="K299" s="22"/>
    </row>
    <row r="300" spans="1:11" ht="19.5" customHeight="1" hidden="1">
      <c r="A300" s="525" t="s">
        <v>195</v>
      </c>
      <c r="B300" s="81"/>
      <c r="C300" s="74"/>
      <c r="D300" s="72"/>
      <c r="E300" s="73"/>
      <c r="F300" s="74"/>
      <c r="G300" s="72"/>
      <c r="H300" s="73"/>
      <c r="I300" s="74"/>
      <c r="J300" s="72"/>
      <c r="K300" s="73"/>
    </row>
    <row r="301" spans="1:11" ht="19.5" customHeight="1" hidden="1">
      <c r="A301" s="526"/>
      <c r="B301" s="84"/>
      <c r="C301" s="101"/>
      <c r="D301" s="102"/>
      <c r="E301" s="103"/>
      <c r="F301" s="101"/>
      <c r="G301" s="102"/>
      <c r="H301" s="103"/>
      <c r="I301" s="101"/>
      <c r="J301" s="102"/>
      <c r="K301" s="103"/>
    </row>
    <row r="302" spans="1:11" ht="19.5" customHeight="1" hidden="1">
      <c r="A302" s="526"/>
      <c r="B302" s="84"/>
      <c r="C302" s="101"/>
      <c r="D302" s="102"/>
      <c r="E302" s="103"/>
      <c r="F302" s="101"/>
      <c r="G302" s="102"/>
      <c r="H302" s="103"/>
      <c r="I302" s="101"/>
      <c r="J302" s="102"/>
      <c r="K302" s="103"/>
    </row>
    <row r="303" spans="1:11" ht="19.5" customHeight="1" hidden="1">
      <c r="A303" s="526"/>
      <c r="B303" s="84"/>
      <c r="C303" s="77"/>
      <c r="D303" s="75"/>
      <c r="E303" s="76"/>
      <c r="F303" s="77"/>
      <c r="G303" s="75"/>
      <c r="H303" s="76"/>
      <c r="I303" s="77"/>
      <c r="J303" s="75"/>
      <c r="K303" s="76"/>
    </row>
    <row r="304" spans="1:11" ht="19.5" customHeight="1" hidden="1" thickBot="1">
      <c r="A304" s="526"/>
      <c r="B304" s="83"/>
      <c r="C304" s="78"/>
      <c r="D304" s="79"/>
      <c r="E304" s="80"/>
      <c r="F304" s="77"/>
      <c r="G304" s="75"/>
      <c r="H304" s="76"/>
      <c r="I304" s="77"/>
      <c r="J304" s="75"/>
      <c r="K304" s="76"/>
    </row>
    <row r="305" spans="1:11" ht="19.5" customHeight="1" hidden="1" thickBot="1">
      <c r="A305" s="527"/>
      <c r="B305" s="60" t="s">
        <v>142</v>
      </c>
      <c r="C305" s="85">
        <f>SUM(C300:C304)</f>
        <v>0</v>
      </c>
      <c r="D305" s="86"/>
      <c r="E305" s="95">
        <f>SUM(E300:E304)</f>
        <v>0</v>
      </c>
      <c r="F305" s="85">
        <f>SUM(F300:F304)</f>
        <v>0</v>
      </c>
      <c r="G305" s="86"/>
      <c r="H305" s="95">
        <f>SUM(H300:H304)</f>
        <v>0</v>
      </c>
      <c r="I305" s="85">
        <f>SUM(I300:I304)</f>
        <v>0</v>
      </c>
      <c r="J305" s="86"/>
      <c r="K305" s="95">
        <f>SUM(K300:K304)</f>
        <v>0</v>
      </c>
    </row>
    <row r="306" spans="1:11" ht="19.5" customHeight="1" hidden="1" thickBot="1">
      <c r="A306" s="19"/>
      <c r="B306" s="20"/>
      <c r="C306" s="21"/>
      <c r="D306" s="21"/>
      <c r="E306" s="21"/>
      <c r="F306" s="21"/>
      <c r="G306" s="21"/>
      <c r="H306" s="21"/>
      <c r="I306" s="21"/>
      <c r="J306" s="21"/>
      <c r="K306" s="22"/>
    </row>
    <row r="307" spans="1:11" ht="19.5" customHeight="1" hidden="1">
      <c r="A307" s="525" t="s">
        <v>196</v>
      </c>
      <c r="B307" s="81"/>
      <c r="C307" s="74"/>
      <c r="D307" s="72"/>
      <c r="E307" s="73"/>
      <c r="F307" s="74"/>
      <c r="G307" s="72"/>
      <c r="H307" s="73"/>
      <c r="I307" s="74"/>
      <c r="J307" s="72"/>
      <c r="K307" s="73"/>
    </row>
    <row r="308" spans="1:11" ht="19.5" customHeight="1" hidden="1">
      <c r="A308" s="526"/>
      <c r="B308" s="84"/>
      <c r="C308" s="101"/>
      <c r="D308" s="102"/>
      <c r="E308" s="103"/>
      <c r="F308" s="101"/>
      <c r="G308" s="102"/>
      <c r="H308" s="103"/>
      <c r="I308" s="101"/>
      <c r="J308" s="102"/>
      <c r="K308" s="103"/>
    </row>
    <row r="309" spans="1:11" ht="19.5" customHeight="1" hidden="1">
      <c r="A309" s="526"/>
      <c r="B309" s="84"/>
      <c r="C309" s="101"/>
      <c r="D309" s="102"/>
      <c r="E309" s="103"/>
      <c r="F309" s="101"/>
      <c r="G309" s="102"/>
      <c r="H309" s="103"/>
      <c r="I309" s="101"/>
      <c r="J309" s="102"/>
      <c r="K309" s="103"/>
    </row>
    <row r="310" spans="1:11" ht="19.5" customHeight="1" hidden="1">
      <c r="A310" s="526"/>
      <c r="B310" s="82"/>
      <c r="C310" s="77"/>
      <c r="D310" s="75"/>
      <c r="E310" s="76"/>
      <c r="F310" s="77"/>
      <c r="G310" s="75"/>
      <c r="H310" s="76"/>
      <c r="I310" s="77"/>
      <c r="J310" s="75"/>
      <c r="K310" s="76"/>
    </row>
    <row r="311" spans="1:11" ht="19.5" customHeight="1" hidden="1">
      <c r="A311" s="526"/>
      <c r="B311" s="83"/>
      <c r="C311" s="78"/>
      <c r="D311" s="79"/>
      <c r="E311" s="80"/>
      <c r="F311" s="77"/>
      <c r="G311" s="75"/>
      <c r="H311" s="76"/>
      <c r="I311" s="77"/>
      <c r="J311" s="75"/>
      <c r="K311" s="76"/>
    </row>
    <row r="312" spans="1:11" ht="19.5" customHeight="1" hidden="1" thickBot="1">
      <c r="A312" s="527"/>
      <c r="B312" s="60" t="s">
        <v>142</v>
      </c>
      <c r="C312" s="85">
        <f>SUM(C307:C311)</f>
        <v>0</v>
      </c>
      <c r="D312" s="86"/>
      <c r="E312" s="95">
        <f>SUM(E307:E311)</f>
        <v>0</v>
      </c>
      <c r="F312" s="85">
        <f>SUM(F307:F311)</f>
        <v>0</v>
      </c>
      <c r="G312" s="86"/>
      <c r="H312" s="95">
        <f>SUM(H307:H311)</f>
        <v>0</v>
      </c>
      <c r="I312" s="85">
        <f>SUM(I307:I311)</f>
        <v>0</v>
      </c>
      <c r="J312" s="86"/>
      <c r="K312" s="95">
        <f>SUM(K307:K311)</f>
        <v>0</v>
      </c>
    </row>
    <row r="313" spans="1:11" ht="19.5" customHeight="1" thickBot="1">
      <c r="A313" s="19"/>
      <c r="B313" s="20"/>
      <c r="C313" s="21"/>
      <c r="D313" s="21"/>
      <c r="E313" s="21"/>
      <c r="F313" s="21"/>
      <c r="G313" s="21"/>
      <c r="H313" s="21"/>
      <c r="I313" s="21"/>
      <c r="J313" s="21"/>
      <c r="K313" s="22"/>
    </row>
    <row r="314" spans="1:11" ht="19.5" customHeight="1" thickBot="1">
      <c r="A314" s="547" t="s">
        <v>87</v>
      </c>
      <c r="B314" s="551"/>
      <c r="C314" s="87">
        <f>C275+C283+C291+C298+C305+C312</f>
        <v>0</v>
      </c>
      <c r="D314" s="88"/>
      <c r="E314" s="94">
        <f>E275+E283+E291+E298+E305+E312</f>
        <v>0</v>
      </c>
      <c r="F314" s="87">
        <f>F275+F283+F291+F298+F305+F312</f>
        <v>0</v>
      </c>
      <c r="G314" s="88"/>
      <c r="H314" s="94">
        <f>H275+H283+H291+H298+H305+H312</f>
        <v>0</v>
      </c>
      <c r="I314" s="87">
        <f>I275+I283+I291+I298+I305+I312</f>
        <v>0</v>
      </c>
      <c r="J314" s="88"/>
      <c r="K314" s="94">
        <f>K275+K283+K291+K298+K305+K312</f>
        <v>0</v>
      </c>
    </row>
    <row r="315" spans="1:11" ht="19.5" customHeight="1" thickBot="1">
      <c r="A315" s="19"/>
      <c r="B315" s="20"/>
      <c r="C315" s="21"/>
      <c r="D315" s="21"/>
      <c r="E315" s="21"/>
      <c r="F315" s="21"/>
      <c r="G315" s="21"/>
      <c r="H315" s="21"/>
      <c r="I315" s="21"/>
      <c r="J315" s="21"/>
      <c r="K315" s="22"/>
    </row>
    <row r="316" spans="1:11" ht="19.5" customHeight="1" thickBot="1">
      <c r="A316" s="548" t="s">
        <v>83</v>
      </c>
      <c r="B316" s="549"/>
      <c r="C316" s="549"/>
      <c r="D316" s="549"/>
      <c r="E316" s="549"/>
      <c r="F316" s="549"/>
      <c r="G316" s="549"/>
      <c r="H316" s="549"/>
      <c r="I316" s="549"/>
      <c r="J316" s="549"/>
      <c r="K316" s="550"/>
    </row>
    <row r="317" spans="1:11" ht="30.75" customHeight="1">
      <c r="A317" s="525" t="s">
        <v>197</v>
      </c>
      <c r="B317" s="81"/>
      <c r="C317" s="74"/>
      <c r="D317" s="72"/>
      <c r="E317" s="73"/>
      <c r="F317" s="74"/>
      <c r="G317" s="72"/>
      <c r="H317" s="73"/>
      <c r="I317" s="74"/>
      <c r="J317" s="72"/>
      <c r="K317" s="73"/>
    </row>
    <row r="318" spans="1:11" ht="30.75" customHeight="1">
      <c r="A318" s="526"/>
      <c r="B318" s="84"/>
      <c r="C318" s="77"/>
      <c r="D318" s="75"/>
      <c r="E318" s="76"/>
      <c r="F318" s="77"/>
      <c r="G318" s="75"/>
      <c r="H318" s="76"/>
      <c r="I318" s="77"/>
      <c r="J318" s="75"/>
      <c r="K318" s="76"/>
    </row>
    <row r="319" spans="1:11" ht="19.5" customHeight="1" thickBot="1">
      <c r="A319" s="526"/>
      <c r="B319" s="82"/>
      <c r="C319" s="77"/>
      <c r="D319" s="75"/>
      <c r="E319" s="76"/>
      <c r="F319" s="77"/>
      <c r="G319" s="75"/>
      <c r="H319" s="76"/>
      <c r="I319" s="77"/>
      <c r="J319" s="75"/>
      <c r="K319" s="76"/>
    </row>
    <row r="320" spans="1:11" ht="19.5" customHeight="1" hidden="1" thickBot="1">
      <c r="A320" s="526"/>
      <c r="B320" s="82"/>
      <c r="C320" s="77"/>
      <c r="D320" s="75"/>
      <c r="E320" s="76"/>
      <c r="F320" s="77"/>
      <c r="G320" s="75"/>
      <c r="H320" s="76"/>
      <c r="I320" s="77"/>
      <c r="J320" s="75"/>
      <c r="K320" s="76"/>
    </row>
    <row r="321" spans="1:11" ht="19.5" customHeight="1" hidden="1" thickBot="1">
      <c r="A321" s="526"/>
      <c r="B321" s="83"/>
      <c r="C321" s="78"/>
      <c r="D321" s="79"/>
      <c r="E321" s="80"/>
      <c r="F321" s="77"/>
      <c r="G321" s="75"/>
      <c r="H321" s="76"/>
      <c r="I321" s="77"/>
      <c r="J321" s="75"/>
      <c r="K321" s="76"/>
    </row>
    <row r="322" spans="1:11" ht="19.5" customHeight="1" thickBot="1">
      <c r="A322" s="527"/>
      <c r="B322" s="60" t="s">
        <v>142</v>
      </c>
      <c r="C322" s="85">
        <f>SUM(C317:C321)</f>
        <v>0</v>
      </c>
      <c r="D322" s="86"/>
      <c r="E322" s="95">
        <f>SUM(E317:E321)</f>
        <v>0</v>
      </c>
      <c r="F322" s="85">
        <f>SUM(F317:F321)</f>
        <v>0</v>
      </c>
      <c r="G322" s="86"/>
      <c r="H322" s="95">
        <f>SUM(H317:H321)</f>
        <v>0</v>
      </c>
      <c r="I322" s="85">
        <f>SUM(I317:I321)</f>
        <v>0</v>
      </c>
      <c r="J322" s="86"/>
      <c r="K322" s="95">
        <f>SUM(K317:K321)</f>
        <v>0</v>
      </c>
    </row>
    <row r="323" spans="1:11" ht="19.5" customHeight="1" thickBot="1">
      <c r="A323" s="19"/>
      <c r="B323" s="20"/>
      <c r="C323" s="21"/>
      <c r="D323" s="21"/>
      <c r="E323" s="21"/>
      <c r="F323" s="21"/>
      <c r="G323" s="21"/>
      <c r="H323" s="21"/>
      <c r="I323" s="21"/>
      <c r="J323" s="21"/>
      <c r="K323" s="22"/>
    </row>
    <row r="324" spans="1:11" ht="19.5" customHeight="1" hidden="1">
      <c r="A324" s="525" t="s">
        <v>198</v>
      </c>
      <c r="B324" s="81"/>
      <c r="C324" s="74"/>
      <c r="D324" s="72"/>
      <c r="E324" s="73"/>
      <c r="F324" s="74"/>
      <c r="G324" s="72"/>
      <c r="H324" s="73"/>
      <c r="I324" s="74"/>
      <c r="J324" s="72"/>
      <c r="K324" s="73"/>
    </row>
    <row r="325" spans="1:11" ht="19.5" customHeight="1" hidden="1">
      <c r="A325" s="526"/>
      <c r="B325" s="84"/>
      <c r="C325" s="77"/>
      <c r="D325" s="75"/>
      <c r="E325" s="76"/>
      <c r="F325" s="77"/>
      <c r="G325" s="75"/>
      <c r="H325" s="76"/>
      <c r="I325" s="77"/>
      <c r="J325" s="75"/>
      <c r="K325" s="76"/>
    </row>
    <row r="326" spans="1:11" ht="19.5" customHeight="1" hidden="1">
      <c r="A326" s="526"/>
      <c r="B326" s="82"/>
      <c r="C326" s="77"/>
      <c r="D326" s="75"/>
      <c r="E326" s="76"/>
      <c r="F326" s="77"/>
      <c r="G326" s="75"/>
      <c r="H326" s="76"/>
      <c r="I326" s="77"/>
      <c r="J326" s="75"/>
      <c r="K326" s="76"/>
    </row>
    <row r="327" spans="1:11" ht="19.5" customHeight="1" hidden="1">
      <c r="A327" s="526"/>
      <c r="B327" s="82"/>
      <c r="C327" s="77"/>
      <c r="D327" s="75"/>
      <c r="E327" s="76"/>
      <c r="F327" s="77"/>
      <c r="G327" s="75"/>
      <c r="H327" s="76"/>
      <c r="I327" s="77"/>
      <c r="J327" s="75"/>
      <c r="K327" s="76"/>
    </row>
    <row r="328" spans="1:11" ht="19.5" customHeight="1" hidden="1">
      <c r="A328" s="526"/>
      <c r="B328" s="83"/>
      <c r="C328" s="78"/>
      <c r="D328" s="79"/>
      <c r="E328" s="80"/>
      <c r="F328" s="77"/>
      <c r="G328" s="75"/>
      <c r="H328" s="76"/>
      <c r="I328" s="77"/>
      <c r="J328" s="75"/>
      <c r="K328" s="76"/>
    </row>
    <row r="329" spans="1:11" ht="19.5" customHeight="1" thickBot="1">
      <c r="A329" s="527"/>
      <c r="B329" s="60" t="s">
        <v>142</v>
      </c>
      <c r="C329" s="85">
        <f>SUM(C324:C328)</f>
        <v>0</v>
      </c>
      <c r="D329" s="86"/>
      <c r="E329" s="95">
        <f>SUM(E324:E328)</f>
        <v>0</v>
      </c>
      <c r="F329" s="85">
        <f>SUM(F324:F328)</f>
        <v>0</v>
      </c>
      <c r="G329" s="86"/>
      <c r="H329" s="95">
        <f>SUM(H324:H328)</f>
        <v>0</v>
      </c>
      <c r="I329" s="85">
        <f>SUM(I324:I328)</f>
        <v>0</v>
      </c>
      <c r="J329" s="86"/>
      <c r="K329" s="95">
        <f>SUM(K324:K328)</f>
        <v>0</v>
      </c>
    </row>
    <row r="330" spans="1:11" ht="19.5" customHeight="1" thickBot="1">
      <c r="A330" s="19"/>
      <c r="B330" s="20"/>
      <c r="C330" s="21"/>
      <c r="D330" s="21"/>
      <c r="E330" s="21"/>
      <c r="F330" s="21"/>
      <c r="G330" s="21"/>
      <c r="H330" s="21"/>
      <c r="I330" s="21"/>
      <c r="J330" s="21"/>
      <c r="K330" s="22"/>
    </row>
    <row r="331" spans="1:11" ht="19.5" customHeight="1" thickBot="1">
      <c r="A331" s="547" t="s">
        <v>84</v>
      </c>
      <c r="B331" s="551"/>
      <c r="C331" s="87">
        <f>C322+C329</f>
        <v>0</v>
      </c>
      <c r="D331" s="88"/>
      <c r="E331" s="94">
        <f>E322+E329</f>
        <v>0</v>
      </c>
      <c r="F331" s="87">
        <f>F322+F329</f>
        <v>0</v>
      </c>
      <c r="G331" s="88"/>
      <c r="H331" s="94">
        <f>H322+H329</f>
        <v>0</v>
      </c>
      <c r="I331" s="87">
        <f>I322+I329</f>
        <v>0</v>
      </c>
      <c r="J331" s="88"/>
      <c r="K331" s="94">
        <f>K322+K329</f>
        <v>0</v>
      </c>
    </row>
    <row r="332" spans="1:11" ht="19.5" customHeight="1" hidden="1">
      <c r="A332" s="19"/>
      <c r="B332" s="20"/>
      <c r="C332" s="21"/>
      <c r="D332" s="21"/>
      <c r="E332" s="21"/>
      <c r="F332" s="21"/>
      <c r="G332" s="21"/>
      <c r="H332" s="21"/>
      <c r="I332" s="21"/>
      <c r="J332" s="21"/>
      <c r="K332" s="22"/>
    </row>
    <row r="333" spans="1:11" ht="19.5" customHeight="1" hidden="1" thickBot="1">
      <c r="A333" s="518" t="s">
        <v>85</v>
      </c>
      <c r="B333" s="519"/>
      <c r="C333" s="519"/>
      <c r="D333" s="519"/>
      <c r="E333" s="519"/>
      <c r="F333" s="519"/>
      <c r="G333" s="519"/>
      <c r="H333" s="519"/>
      <c r="I333" s="519"/>
      <c r="J333" s="519"/>
      <c r="K333" s="520"/>
    </row>
    <row r="334" spans="1:11" ht="19.5" customHeight="1" hidden="1" thickBot="1">
      <c r="A334" s="525" t="s">
        <v>199</v>
      </c>
      <c r="B334" s="81"/>
      <c r="C334" s="74"/>
      <c r="D334" s="72"/>
      <c r="E334" s="73"/>
      <c r="F334" s="74"/>
      <c r="G334" s="72"/>
      <c r="H334" s="73"/>
      <c r="I334" s="74"/>
      <c r="J334" s="72"/>
      <c r="K334" s="73"/>
    </row>
    <row r="335" spans="1:11" ht="19.5" customHeight="1" hidden="1" thickBot="1">
      <c r="A335" s="526"/>
      <c r="B335" s="84"/>
      <c r="C335" s="77"/>
      <c r="D335" s="75"/>
      <c r="E335" s="76"/>
      <c r="F335" s="77"/>
      <c r="G335" s="75"/>
      <c r="H335" s="76"/>
      <c r="I335" s="77"/>
      <c r="J335" s="75"/>
      <c r="K335" s="76"/>
    </row>
    <row r="336" spans="1:11" ht="19.5" customHeight="1" hidden="1">
      <c r="A336" s="526"/>
      <c r="B336" s="82"/>
      <c r="C336" s="77"/>
      <c r="D336" s="75"/>
      <c r="E336" s="76"/>
      <c r="F336" s="77"/>
      <c r="G336" s="75"/>
      <c r="H336" s="76"/>
      <c r="I336" s="77"/>
      <c r="J336" s="75"/>
      <c r="K336" s="76"/>
    </row>
    <row r="337" spans="1:11" ht="19.5" customHeight="1" hidden="1">
      <c r="A337" s="526"/>
      <c r="B337" s="82"/>
      <c r="C337" s="77"/>
      <c r="D337" s="75"/>
      <c r="E337" s="76"/>
      <c r="F337" s="77"/>
      <c r="G337" s="75"/>
      <c r="H337" s="76"/>
      <c r="I337" s="77"/>
      <c r="J337" s="75"/>
      <c r="K337" s="76"/>
    </row>
    <row r="338" spans="1:11" ht="19.5" customHeight="1" hidden="1">
      <c r="A338" s="526"/>
      <c r="B338" s="83"/>
      <c r="C338" s="78"/>
      <c r="D338" s="79"/>
      <c r="E338" s="80"/>
      <c r="F338" s="77"/>
      <c r="G338" s="75"/>
      <c r="H338" s="76"/>
      <c r="I338" s="77"/>
      <c r="J338" s="75"/>
      <c r="K338" s="76"/>
    </row>
    <row r="339" spans="1:11" ht="19.5" customHeight="1" hidden="1">
      <c r="A339" s="527"/>
      <c r="B339" s="60" t="s">
        <v>142</v>
      </c>
      <c r="C339" s="85">
        <f>SUM(C334:C338)</f>
        <v>0</v>
      </c>
      <c r="D339" s="86"/>
      <c r="E339" s="95">
        <f>SUM(E334:E338)</f>
        <v>0</v>
      </c>
      <c r="F339" s="85">
        <f>SUM(F334:F338)</f>
        <v>0</v>
      </c>
      <c r="G339" s="86"/>
      <c r="H339" s="95">
        <f>SUM(H334:H338)</f>
        <v>0</v>
      </c>
      <c r="I339" s="85">
        <f>SUM(I334:I338)</f>
        <v>0</v>
      </c>
      <c r="J339" s="86"/>
      <c r="K339" s="95">
        <f>SUM(K334:K338)</f>
        <v>0</v>
      </c>
    </row>
    <row r="340" spans="1:11" ht="19.5" customHeight="1" hidden="1" thickBot="1">
      <c r="A340" s="19"/>
      <c r="B340" s="20"/>
      <c r="C340" s="21"/>
      <c r="D340" s="21"/>
      <c r="E340" s="21"/>
      <c r="F340" s="21"/>
      <c r="G340" s="21"/>
      <c r="H340" s="21"/>
      <c r="I340" s="21"/>
      <c r="J340" s="21"/>
      <c r="K340" s="22"/>
    </row>
    <row r="341" spans="1:11" ht="19.5" customHeight="1" hidden="1" thickBot="1">
      <c r="A341" s="547" t="s">
        <v>86</v>
      </c>
      <c r="B341" s="494"/>
      <c r="C341" s="87">
        <f>C339</f>
        <v>0</v>
      </c>
      <c r="D341" s="88"/>
      <c r="E341" s="94">
        <f>E339</f>
        <v>0</v>
      </c>
      <c r="F341" s="87">
        <f>F339</f>
        <v>0</v>
      </c>
      <c r="G341" s="88"/>
      <c r="H341" s="94">
        <f>H339</f>
        <v>0</v>
      </c>
      <c r="I341" s="87">
        <f>I339</f>
        <v>0</v>
      </c>
      <c r="J341" s="88"/>
      <c r="K341" s="94">
        <f>K339</f>
        <v>0</v>
      </c>
    </row>
    <row r="342" spans="1:11" ht="19.5" customHeight="1" thickBot="1">
      <c r="A342" s="19"/>
      <c r="B342" s="20"/>
      <c r="C342" s="21"/>
      <c r="D342" s="21"/>
      <c r="E342" s="21"/>
      <c r="F342" s="21"/>
      <c r="G342" s="21"/>
      <c r="H342" s="21"/>
      <c r="I342" s="21"/>
      <c r="J342" s="21"/>
      <c r="K342" s="22"/>
    </row>
    <row r="343" spans="1:11" ht="19.5" customHeight="1" thickBot="1">
      <c r="A343" s="552" t="s">
        <v>10</v>
      </c>
      <c r="B343" s="553"/>
      <c r="C343" s="98">
        <f>C221+C266+C314+C331+C341</f>
        <v>0</v>
      </c>
      <c r="D343" s="99"/>
      <c r="E343" s="100">
        <f>E221+E266+E314+E331+E341</f>
        <v>0</v>
      </c>
      <c r="F343" s="98">
        <f>F221+F266+F314+F331+F341</f>
        <v>0</v>
      </c>
      <c r="G343" s="99"/>
      <c r="H343" s="100">
        <f>H221+H266+H314+H331+H341</f>
        <v>0</v>
      </c>
      <c r="I343" s="98">
        <f>I221+I266+I314+I331+I341</f>
        <v>0</v>
      </c>
      <c r="J343" s="99"/>
      <c r="K343" s="100">
        <f>K221+K266+K314+K331+K341</f>
        <v>0</v>
      </c>
    </row>
    <row r="344" spans="1:11" ht="19.5" customHeight="1">
      <c r="A344" s="19"/>
      <c r="B344" s="20"/>
      <c r="C344" s="21"/>
      <c r="D344" s="21"/>
      <c r="E344" s="21"/>
      <c r="F344" s="21"/>
      <c r="G344" s="21"/>
      <c r="H344" s="21"/>
      <c r="I344" s="21"/>
      <c r="J344" s="21"/>
      <c r="K344" s="22"/>
    </row>
    <row r="345" spans="1:11" ht="19.5" customHeight="1">
      <c r="A345" s="740" t="s">
        <v>471</v>
      </c>
      <c r="B345" s="740"/>
      <c r="C345" s="250"/>
      <c r="D345" s="250"/>
      <c r="E345" s="250"/>
      <c r="F345" s="250"/>
      <c r="G345" s="250"/>
      <c r="H345" s="250"/>
      <c r="I345" s="250"/>
      <c r="J345" s="250"/>
      <c r="K345" s="250"/>
    </row>
  </sheetData>
  <sheetProtection/>
  <mergeCells count="91">
    <mergeCell ref="A331:B331"/>
    <mergeCell ref="A259:A264"/>
    <mergeCell ref="A285:A291"/>
    <mergeCell ref="A293:A298"/>
    <mergeCell ref="A300:A305"/>
    <mergeCell ref="A333:K333"/>
    <mergeCell ref="A307:A312"/>
    <mergeCell ref="A314:B314"/>
    <mergeCell ref="A316:K316"/>
    <mergeCell ref="A317:A322"/>
    <mergeCell ref="A334:A339"/>
    <mergeCell ref="A341:B341"/>
    <mergeCell ref="A343:B343"/>
    <mergeCell ref="A153:A158"/>
    <mergeCell ref="A160:A165"/>
    <mergeCell ref="A166:B166"/>
    <mergeCell ref="A192:A197"/>
    <mergeCell ref="A199:A204"/>
    <mergeCell ref="A169:A174"/>
    <mergeCell ref="A176:A181"/>
    <mergeCell ref="A182:B182"/>
    <mergeCell ref="A184:K184"/>
    <mergeCell ref="A185:A190"/>
    <mergeCell ref="A55:A61"/>
    <mergeCell ref="A63:A69"/>
    <mergeCell ref="A72:K72"/>
    <mergeCell ref="A73:A80"/>
    <mergeCell ref="A82:A88"/>
    <mergeCell ref="A90:A96"/>
    <mergeCell ref="A70:B70"/>
    <mergeCell ref="I23:J23"/>
    <mergeCell ref="K23:K24"/>
    <mergeCell ref="A25:A32"/>
    <mergeCell ref="A34:A39"/>
    <mergeCell ref="A41:A46"/>
    <mergeCell ref="A48:A53"/>
    <mergeCell ref="C18:K18"/>
    <mergeCell ref="A20:K20"/>
    <mergeCell ref="A21:K21"/>
    <mergeCell ref="I22:K22"/>
    <mergeCell ref="A23:A24"/>
    <mergeCell ref="B23:B24"/>
    <mergeCell ref="C23:D23"/>
    <mergeCell ref="E23:E24"/>
    <mergeCell ref="F23:G23"/>
    <mergeCell ref="H23:H24"/>
    <mergeCell ref="A4:K4"/>
    <mergeCell ref="H6:K6"/>
    <mergeCell ref="C15:K15"/>
    <mergeCell ref="C7:K7"/>
    <mergeCell ref="C8:K8"/>
    <mergeCell ref="C9:K9"/>
    <mergeCell ref="C10:K10"/>
    <mergeCell ref="C11:K11"/>
    <mergeCell ref="C12:K12"/>
    <mergeCell ref="A19:K19"/>
    <mergeCell ref="A22:B22"/>
    <mergeCell ref="C22:E22"/>
    <mergeCell ref="F22:H22"/>
    <mergeCell ref="A7:B7"/>
    <mergeCell ref="A8:B8"/>
    <mergeCell ref="C17:K17"/>
    <mergeCell ref="C16:K16"/>
    <mergeCell ref="C13:K13"/>
    <mergeCell ref="C14:K14"/>
    <mergeCell ref="A118:A123"/>
    <mergeCell ref="A124:B124"/>
    <mergeCell ref="A126:K126"/>
    <mergeCell ref="A127:A131"/>
    <mergeCell ref="A168:K168"/>
    <mergeCell ref="A98:A109"/>
    <mergeCell ref="A111:A116"/>
    <mergeCell ref="A133:A137"/>
    <mergeCell ref="A139:A144"/>
    <mergeCell ref="A146:A151"/>
    <mergeCell ref="A206:A211"/>
    <mergeCell ref="A213:A218"/>
    <mergeCell ref="A219:B219"/>
    <mergeCell ref="A221:B221"/>
    <mergeCell ref="A223:K223"/>
    <mergeCell ref="A224:A229"/>
    <mergeCell ref="A345:B345"/>
    <mergeCell ref="A324:A329"/>
    <mergeCell ref="A231:A236"/>
    <mergeCell ref="A238:A243"/>
    <mergeCell ref="A266:B266"/>
    <mergeCell ref="A268:K268"/>
    <mergeCell ref="A269:A275"/>
    <mergeCell ref="A277:A283"/>
    <mergeCell ref="A245:A250"/>
    <mergeCell ref="A252:A257"/>
  </mergeCells>
  <printOptions horizontalCentered="1"/>
  <pageMargins left="0.15748031496062992" right="0.15748031496062992" top="0.3937007874015748" bottom="0.6692913385826772" header="0.5118110236220472" footer="0.5118110236220472"/>
  <pageSetup horizontalDpi="300" verticalDpi="300" orientation="portrait" paperSize="9" scale="65" r:id="rId2"/>
  <headerFooter alignWithMargins="0">
    <oddFooter>&amp;CSayfa &amp;P / &amp;N</oddFooter>
  </headerFooter>
  <legacyDrawing r:id="rId1"/>
</worksheet>
</file>

<file path=xl/worksheets/sheet14.xml><?xml version="1.0" encoding="utf-8"?>
<worksheet xmlns="http://schemas.openxmlformats.org/spreadsheetml/2006/main" xmlns:r="http://schemas.openxmlformats.org/officeDocument/2006/relationships">
  <sheetPr>
    <tabColor rgb="FFFFFF00"/>
  </sheetPr>
  <dimension ref="B1:F19"/>
  <sheetViews>
    <sheetView zoomScalePageLayoutView="0" workbookViewId="0" topLeftCell="A1">
      <selection activeCell="C21" sqref="C21"/>
    </sheetView>
  </sheetViews>
  <sheetFormatPr defaultColWidth="9.140625" defaultRowHeight="12.75" customHeight="1"/>
  <cols>
    <col min="1" max="1" width="2.8515625" style="0" customWidth="1"/>
    <col min="2" max="2" width="14.421875" style="0" customWidth="1"/>
    <col min="3" max="3" width="50.421875" style="0" customWidth="1"/>
    <col min="4" max="4" width="9.8515625" style="0" customWidth="1"/>
    <col min="5" max="5" width="10.7109375" style="0" customWidth="1"/>
    <col min="6" max="6" width="99.140625" style="0" customWidth="1"/>
  </cols>
  <sheetData>
    <row r="1" spans="2:6" s="107" customFormat="1" ht="22.5" customHeight="1">
      <c r="B1" s="668" t="s">
        <v>427</v>
      </c>
      <c r="C1" s="744"/>
      <c r="D1" s="744"/>
      <c r="E1" s="744"/>
      <c r="F1" s="744"/>
    </row>
    <row r="2" ht="12.75" customHeight="1">
      <c r="F2" s="1"/>
    </row>
    <row r="3" spans="2:6" s="108" customFormat="1" ht="19.5" customHeight="1">
      <c r="B3" s="108" t="s">
        <v>102</v>
      </c>
      <c r="C3" s="108" t="s">
        <v>51</v>
      </c>
      <c r="F3" s="109"/>
    </row>
    <row r="4" spans="2:6" s="110" customFormat="1" ht="19.5" customHeight="1" thickBot="1">
      <c r="B4" s="108" t="s">
        <v>70</v>
      </c>
      <c r="C4" s="108" t="s">
        <v>71</v>
      </c>
      <c r="D4" s="108"/>
      <c r="E4" s="108"/>
      <c r="F4" s="109"/>
    </row>
    <row r="5" spans="2:6" s="2" customFormat="1" ht="19.5" customHeight="1">
      <c r="B5" s="745" t="s">
        <v>64</v>
      </c>
      <c r="C5" s="745" t="s">
        <v>144</v>
      </c>
      <c r="D5" s="748" t="s">
        <v>65</v>
      </c>
      <c r="E5" s="748"/>
      <c r="F5" s="749"/>
    </row>
    <row r="6" spans="2:6" s="2" customFormat="1" ht="19.5" customHeight="1" thickBot="1">
      <c r="B6" s="746"/>
      <c r="C6" s="746"/>
      <c r="D6" s="750"/>
      <c r="E6" s="750"/>
      <c r="F6" s="751"/>
    </row>
    <row r="7" spans="2:6" s="2" customFormat="1" ht="19.5" customHeight="1" thickBot="1">
      <c r="B7" s="747"/>
      <c r="C7" s="747"/>
      <c r="D7" s="111" t="s">
        <v>67</v>
      </c>
      <c r="E7" s="111" t="s">
        <v>68</v>
      </c>
      <c r="F7" s="111" t="s">
        <v>69</v>
      </c>
    </row>
    <row r="8" spans="2:6" s="8" customFormat="1" ht="26.25" customHeight="1">
      <c r="B8" s="752" t="s">
        <v>2</v>
      </c>
      <c r="C8" s="745" t="s">
        <v>148</v>
      </c>
      <c r="D8" s="300"/>
      <c r="E8" s="300"/>
      <c r="F8" s="301"/>
    </row>
    <row r="9" spans="2:6" s="8" customFormat="1" ht="19.5" customHeight="1">
      <c r="B9" s="753"/>
      <c r="C9" s="755"/>
      <c r="D9" s="302"/>
      <c r="E9" s="302"/>
      <c r="F9" s="303"/>
    </row>
    <row r="10" spans="2:6" s="8" customFormat="1" ht="30" customHeight="1">
      <c r="B10" s="753"/>
      <c r="C10" s="755"/>
      <c r="D10" s="302"/>
      <c r="E10" s="302"/>
      <c r="F10" s="303"/>
    </row>
    <row r="11" spans="2:6" s="8" customFormat="1" ht="30" customHeight="1">
      <c r="B11" s="753"/>
      <c r="C11" s="755"/>
      <c r="D11" s="302"/>
      <c r="E11" s="302"/>
      <c r="F11" s="303"/>
    </row>
    <row r="12" spans="2:6" s="8" customFormat="1" ht="30" customHeight="1">
      <c r="B12" s="753"/>
      <c r="C12" s="755"/>
      <c r="D12" s="302"/>
      <c r="E12" s="302"/>
      <c r="F12" s="303"/>
    </row>
    <row r="13" spans="2:6" s="8" customFormat="1" ht="30" customHeight="1">
      <c r="B13" s="753"/>
      <c r="C13" s="755"/>
      <c r="D13" s="302"/>
      <c r="E13" s="302"/>
      <c r="F13" s="303"/>
    </row>
    <row r="14" spans="2:6" s="8" customFormat="1" ht="30" customHeight="1">
      <c r="B14" s="753"/>
      <c r="C14" s="755"/>
      <c r="D14" s="302"/>
      <c r="E14" s="302"/>
      <c r="F14" s="303"/>
    </row>
    <row r="15" spans="2:6" s="8" customFormat="1" ht="30" customHeight="1">
      <c r="B15" s="753"/>
      <c r="C15" s="755"/>
      <c r="D15" s="302"/>
      <c r="E15" s="302"/>
      <c r="F15" s="303"/>
    </row>
    <row r="16" spans="2:6" s="8" customFormat="1" ht="30" customHeight="1">
      <c r="B16" s="753"/>
      <c r="C16" s="755"/>
      <c r="D16" s="302"/>
      <c r="E16" s="302"/>
      <c r="F16" s="303"/>
    </row>
    <row r="17" spans="2:6" ht="30.75" customHeight="1" thickBot="1">
      <c r="B17" s="754"/>
      <c r="C17" s="756"/>
      <c r="D17" s="302"/>
      <c r="E17" s="302"/>
      <c r="F17" s="303"/>
    </row>
    <row r="18" spans="2:6" s="2" customFormat="1" ht="19.5" customHeight="1">
      <c r="B18" s="741" t="s">
        <v>428</v>
      </c>
      <c r="C18" s="742"/>
      <c r="D18" s="742"/>
      <c r="E18" s="742"/>
      <c r="F18" s="742"/>
    </row>
    <row r="19" spans="2:6" s="2" customFormat="1" ht="19.5" customHeight="1">
      <c r="B19" s="743" t="s">
        <v>66</v>
      </c>
      <c r="C19" s="742"/>
      <c r="D19" s="742"/>
      <c r="E19" s="742"/>
      <c r="F19" s="742"/>
    </row>
    <row r="20" ht="12" customHeight="1"/>
    <row r="21" ht="12" customHeight="1"/>
    <row r="22" ht="12" customHeight="1"/>
  </sheetData>
  <sheetProtection/>
  <mergeCells count="8">
    <mergeCell ref="B18:F18"/>
    <mergeCell ref="B19:F19"/>
    <mergeCell ref="B1:F1"/>
    <mergeCell ref="B5:B7"/>
    <mergeCell ref="C5:C7"/>
    <mergeCell ref="D5:F6"/>
    <mergeCell ref="B8:B17"/>
    <mergeCell ref="C8:C17"/>
  </mergeCells>
  <printOptions horizontalCentered="1"/>
  <pageMargins left="0.15748031496062992" right="0.1968503937007874" top="0.1968503937007874" bottom="0.6692913385826772" header="0.5118110236220472" footer="0.5118110236220472"/>
  <pageSetup horizontalDpi="300" verticalDpi="300" orientation="landscape" paperSize="9" scale="75" r:id="rId1"/>
  <headerFooter alignWithMargins="0">
    <oddFooter>&amp;CSayfa &amp;P / &amp;N</oddFooter>
  </headerFooter>
</worksheet>
</file>

<file path=xl/worksheets/sheet15.xml><?xml version="1.0" encoding="utf-8"?>
<worksheet xmlns="http://schemas.openxmlformats.org/spreadsheetml/2006/main" xmlns:r="http://schemas.openxmlformats.org/officeDocument/2006/relationships">
  <sheetPr>
    <tabColor rgb="FFFFFF00"/>
  </sheetPr>
  <dimension ref="B2:AT14"/>
  <sheetViews>
    <sheetView zoomScalePageLayoutView="0" workbookViewId="0" topLeftCell="A1">
      <selection activeCell="A17" sqref="A17"/>
    </sheetView>
  </sheetViews>
  <sheetFormatPr defaultColWidth="9.140625" defaultRowHeight="12.75"/>
  <cols>
    <col min="1" max="1" width="6.7109375" style="41" customWidth="1"/>
    <col min="2" max="2" width="16.421875" style="41" customWidth="1"/>
    <col min="3" max="3" width="16.8515625" style="451" customWidth="1"/>
    <col min="4" max="4" width="17.7109375" style="41" customWidth="1"/>
    <col min="5" max="10" width="10.57421875" style="62" hidden="1" customWidth="1"/>
    <col min="11" max="11" width="11.8515625" style="62" hidden="1" customWidth="1"/>
    <col min="12" max="18" width="10.57421875" style="62" hidden="1" customWidth="1"/>
    <col min="19" max="19" width="11.8515625" style="62" hidden="1" customWidth="1"/>
    <col min="20" max="21" width="10.57421875" style="62" hidden="1" customWidth="1"/>
    <col min="22" max="22" width="8.421875" style="62" hidden="1" customWidth="1"/>
    <col min="23" max="24" width="10.57421875" style="62" hidden="1" customWidth="1"/>
    <col min="25" max="25" width="8.421875" style="62" hidden="1" customWidth="1"/>
    <col min="26" max="26" width="8.28125" style="62" hidden="1" customWidth="1"/>
    <col min="27" max="27" width="11.8515625" style="62" hidden="1" customWidth="1"/>
    <col min="28" max="28" width="10.00390625" style="62" hidden="1" customWidth="1"/>
    <col min="29" max="29" width="10.57421875" style="62" customWidth="1"/>
    <col min="30" max="30" width="9.00390625" style="62" customWidth="1"/>
    <col min="31" max="31" width="10.421875" style="62" customWidth="1"/>
    <col min="32" max="32" width="7.140625" style="62" customWidth="1"/>
    <col min="33" max="33" width="6.8515625" style="62" customWidth="1"/>
    <col min="34" max="34" width="7.57421875" style="62" customWidth="1"/>
    <col min="35" max="35" width="10.7109375" style="62" customWidth="1"/>
    <col min="36" max="36" width="12.00390625" style="62" customWidth="1"/>
    <col min="37" max="37" width="11.00390625" style="41" customWidth="1"/>
    <col min="38" max="16384" width="9.140625" style="41" customWidth="1"/>
  </cols>
  <sheetData>
    <row r="2" spans="2:36" s="40" customFormat="1" ht="22.5" customHeight="1">
      <c r="B2" s="485" t="s">
        <v>429</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row>
    <row r="3" ht="12.75" customHeight="1"/>
    <row r="4" spans="2:36" s="29" customFormat="1" ht="21.75" customHeight="1">
      <c r="B4" s="29" t="s">
        <v>40</v>
      </c>
      <c r="C4" s="452"/>
      <c r="D4" s="31"/>
      <c r="E4" s="63"/>
      <c r="F4" s="63"/>
      <c r="G4" s="63"/>
      <c r="H4" s="63"/>
      <c r="I4" s="63"/>
      <c r="J4" s="63"/>
      <c r="K4" s="182"/>
      <c r="L4" s="183"/>
      <c r="M4" s="183"/>
      <c r="N4" s="183"/>
      <c r="O4" s="63"/>
      <c r="P4" s="63"/>
      <c r="Q4" s="63"/>
      <c r="R4" s="63"/>
      <c r="S4" s="182"/>
      <c r="T4" s="183"/>
      <c r="U4" s="183"/>
      <c r="V4" s="183"/>
      <c r="W4" s="63"/>
      <c r="X4" s="63"/>
      <c r="Y4" s="63"/>
      <c r="Z4" s="63"/>
      <c r="AA4" s="182"/>
      <c r="AB4" s="183"/>
      <c r="AC4" s="183"/>
      <c r="AD4" s="183"/>
      <c r="AE4" s="63"/>
      <c r="AF4" s="63"/>
      <c r="AG4" s="63"/>
      <c r="AH4" s="63"/>
      <c r="AI4" s="182"/>
      <c r="AJ4" s="183"/>
    </row>
    <row r="5" spans="2:46" s="29" customFormat="1" ht="21.75" customHeight="1">
      <c r="B5" s="43" t="s">
        <v>140</v>
      </c>
      <c r="C5" s="453"/>
      <c r="D5" s="44"/>
      <c r="E5" s="184"/>
      <c r="F5" s="184"/>
      <c r="G5" s="184"/>
      <c r="H5" s="184"/>
      <c r="I5" s="184"/>
      <c r="J5" s="184"/>
      <c r="K5" s="185"/>
      <c r="L5" s="186"/>
      <c r="M5" s="186"/>
      <c r="N5" s="186"/>
      <c r="O5" s="184"/>
      <c r="P5" s="184"/>
      <c r="Q5" s="184"/>
      <c r="R5" s="184"/>
      <c r="S5" s="185"/>
      <c r="T5" s="187"/>
      <c r="U5" s="186"/>
      <c r="V5" s="186"/>
      <c r="W5" s="184"/>
      <c r="X5" s="184"/>
      <c r="Y5" s="184"/>
      <c r="Z5" s="184"/>
      <c r="AA5" s="185"/>
      <c r="AB5" s="187"/>
      <c r="AC5" s="186"/>
      <c r="AD5" s="186"/>
      <c r="AE5" s="184"/>
      <c r="AF5" s="184"/>
      <c r="AG5" s="184"/>
      <c r="AH5" s="184"/>
      <c r="AI5" s="185"/>
      <c r="AJ5" s="187"/>
      <c r="AK5" s="43"/>
      <c r="AL5" s="43"/>
      <c r="AM5" s="43"/>
      <c r="AN5" s="43"/>
      <c r="AO5" s="43"/>
      <c r="AP5" s="43"/>
      <c r="AQ5" s="43"/>
      <c r="AR5" s="43"/>
      <c r="AS5" s="43"/>
      <c r="AT5" s="43"/>
    </row>
    <row r="6" spans="2:46" s="29" customFormat="1" ht="21.75" customHeight="1">
      <c r="B6" s="43"/>
      <c r="C6" s="453"/>
      <c r="D6" s="44"/>
      <c r="E6" s="184"/>
      <c r="F6" s="184"/>
      <c r="G6" s="184"/>
      <c r="H6" s="184"/>
      <c r="I6" s="184"/>
      <c r="J6" s="184"/>
      <c r="K6" s="185"/>
      <c r="L6" s="186"/>
      <c r="M6" s="186"/>
      <c r="N6" s="186"/>
      <c r="O6" s="184"/>
      <c r="P6" s="184"/>
      <c r="Q6" s="184"/>
      <c r="R6" s="184"/>
      <c r="S6" s="185"/>
      <c r="T6" s="187"/>
      <c r="U6" s="186"/>
      <c r="V6" s="186"/>
      <c r="W6" s="184"/>
      <c r="X6" s="184"/>
      <c r="Y6" s="184"/>
      <c r="Z6" s="184"/>
      <c r="AA6" s="185"/>
      <c r="AB6" s="187"/>
      <c r="AC6" s="186"/>
      <c r="AD6" s="186"/>
      <c r="AE6" s="184"/>
      <c r="AF6" s="184"/>
      <c r="AG6" s="184"/>
      <c r="AH6" s="184"/>
      <c r="AI6" s="185"/>
      <c r="AJ6" s="187"/>
      <c r="AK6" s="43"/>
      <c r="AL6" s="43"/>
      <c r="AM6" s="43"/>
      <c r="AN6" s="43"/>
      <c r="AO6" s="43"/>
      <c r="AP6" s="43"/>
      <c r="AQ6" s="43"/>
      <c r="AR6" s="43"/>
      <c r="AS6" s="43"/>
      <c r="AT6" s="43"/>
    </row>
    <row r="7" spans="2:46" s="29" customFormat="1" ht="21.75" customHeight="1">
      <c r="B7" s="43"/>
      <c r="C7" s="453"/>
      <c r="D7" s="44"/>
      <c r="E7" s="184"/>
      <c r="F7" s="184"/>
      <c r="G7" s="184"/>
      <c r="H7" s="184"/>
      <c r="I7" s="184"/>
      <c r="J7" s="184"/>
      <c r="K7" s="185"/>
      <c r="L7" s="186"/>
      <c r="M7" s="186"/>
      <c r="N7" s="186"/>
      <c r="O7" s="184"/>
      <c r="P7" s="184"/>
      <c r="Q7" s="184"/>
      <c r="R7" s="184"/>
      <c r="S7" s="185"/>
      <c r="T7" s="187"/>
      <c r="U7" s="186"/>
      <c r="V7" s="186"/>
      <c r="W7" s="184"/>
      <c r="X7" s="184"/>
      <c r="Y7" s="184"/>
      <c r="Z7" s="184"/>
      <c r="AA7" s="185"/>
      <c r="AB7" s="187"/>
      <c r="AC7" s="186"/>
      <c r="AD7" s="186"/>
      <c r="AE7" s="184"/>
      <c r="AF7" s="184"/>
      <c r="AG7" s="184"/>
      <c r="AH7" s="184"/>
      <c r="AI7" s="185"/>
      <c r="AJ7" s="187"/>
      <c r="AK7" s="43"/>
      <c r="AL7" s="43"/>
      <c r="AM7" s="43"/>
      <c r="AN7" s="43"/>
      <c r="AO7" s="43"/>
      <c r="AP7" s="43"/>
      <c r="AQ7" s="43"/>
      <c r="AR7" s="43"/>
      <c r="AS7" s="43"/>
      <c r="AT7" s="43"/>
    </row>
    <row r="8" spans="2:46" s="29" customFormat="1" ht="21.75" customHeight="1" thickBot="1">
      <c r="B8" s="43"/>
      <c r="C8" s="454" t="s">
        <v>441</v>
      </c>
      <c r="D8" s="44"/>
      <c r="E8" s="184"/>
      <c r="F8" s="184"/>
      <c r="G8" s="184"/>
      <c r="H8" s="184"/>
      <c r="I8" s="184"/>
      <c r="J8" s="184"/>
      <c r="K8" s="185"/>
      <c r="L8" s="186"/>
      <c r="M8" s="186"/>
      <c r="N8" s="186"/>
      <c r="O8" s="184"/>
      <c r="P8" s="184"/>
      <c r="Q8" s="184"/>
      <c r="R8" s="184"/>
      <c r="S8" s="185"/>
      <c r="T8" s="187"/>
      <c r="U8" s="186"/>
      <c r="V8" s="186"/>
      <c r="W8" s="184"/>
      <c r="X8" s="184"/>
      <c r="Y8" s="184"/>
      <c r="Z8" s="184"/>
      <c r="AA8" s="185"/>
      <c r="AB8" s="187"/>
      <c r="AC8" s="186"/>
      <c r="AD8" s="186"/>
      <c r="AE8" s="184"/>
      <c r="AF8" s="184"/>
      <c r="AG8" s="184"/>
      <c r="AH8" s="184"/>
      <c r="AI8" s="185"/>
      <c r="AJ8" s="187"/>
      <c r="AK8" s="43"/>
      <c r="AL8" s="43"/>
      <c r="AM8" s="43"/>
      <c r="AN8" s="43"/>
      <c r="AO8" s="43"/>
      <c r="AP8" s="43"/>
      <c r="AQ8" s="43"/>
      <c r="AR8" s="43"/>
      <c r="AS8" s="43"/>
      <c r="AT8" s="43"/>
    </row>
    <row r="9" spans="2:45" s="46" customFormat="1" ht="33.75" customHeight="1" thickBot="1">
      <c r="B9" s="773" t="s">
        <v>235</v>
      </c>
      <c r="C9" s="782" t="s">
        <v>144</v>
      </c>
      <c r="D9" s="768" t="s">
        <v>236</v>
      </c>
      <c r="E9" s="774" t="s">
        <v>245</v>
      </c>
      <c r="F9" s="775"/>
      <c r="G9" s="775"/>
      <c r="H9" s="775"/>
      <c r="I9" s="775"/>
      <c r="J9" s="775"/>
      <c r="K9" s="776"/>
      <c r="L9" s="777"/>
      <c r="M9" s="778" t="s">
        <v>200</v>
      </c>
      <c r="N9" s="779"/>
      <c r="O9" s="779"/>
      <c r="P9" s="779"/>
      <c r="Q9" s="779"/>
      <c r="R9" s="779"/>
      <c r="S9" s="779"/>
      <c r="T9" s="780"/>
      <c r="U9" s="778" t="s">
        <v>151</v>
      </c>
      <c r="V9" s="779"/>
      <c r="W9" s="779"/>
      <c r="X9" s="779"/>
      <c r="Y9" s="779"/>
      <c r="Z9" s="779"/>
      <c r="AA9" s="779"/>
      <c r="AB9" s="780"/>
      <c r="AC9" s="778" t="s">
        <v>253</v>
      </c>
      <c r="AD9" s="779"/>
      <c r="AE9" s="779"/>
      <c r="AF9" s="779"/>
      <c r="AG9" s="779"/>
      <c r="AH9" s="779"/>
      <c r="AI9" s="779"/>
      <c r="AJ9" s="780"/>
      <c r="AK9" s="757" t="s">
        <v>263</v>
      </c>
      <c r="AL9" s="758"/>
      <c r="AM9" s="758"/>
      <c r="AN9" s="758"/>
      <c r="AO9" s="758"/>
      <c r="AP9" s="758"/>
      <c r="AQ9" s="758"/>
      <c r="AR9" s="758"/>
      <c r="AS9" s="759"/>
    </row>
    <row r="10" spans="2:45" s="46" customFormat="1" ht="13.5" customHeight="1" thickBot="1">
      <c r="B10" s="773"/>
      <c r="C10" s="782"/>
      <c r="D10" s="769"/>
      <c r="E10" s="771" t="s">
        <v>246</v>
      </c>
      <c r="F10" s="764" t="s">
        <v>237</v>
      </c>
      <c r="G10" s="766" t="s">
        <v>238</v>
      </c>
      <c r="H10" s="767"/>
      <c r="I10" s="766" t="s">
        <v>239</v>
      </c>
      <c r="J10" s="767"/>
      <c r="K10" s="771" t="s">
        <v>247</v>
      </c>
      <c r="L10" s="771" t="s">
        <v>248</v>
      </c>
      <c r="M10" s="764" t="s">
        <v>250</v>
      </c>
      <c r="N10" s="764" t="s">
        <v>237</v>
      </c>
      <c r="O10" s="766" t="s">
        <v>238</v>
      </c>
      <c r="P10" s="767"/>
      <c r="Q10" s="766" t="s">
        <v>239</v>
      </c>
      <c r="R10" s="767"/>
      <c r="S10" s="764" t="s">
        <v>251</v>
      </c>
      <c r="T10" s="764" t="s">
        <v>249</v>
      </c>
      <c r="U10" s="764" t="s">
        <v>256</v>
      </c>
      <c r="V10" s="764" t="s">
        <v>237</v>
      </c>
      <c r="W10" s="766" t="s">
        <v>238</v>
      </c>
      <c r="X10" s="767"/>
      <c r="Y10" s="766" t="s">
        <v>239</v>
      </c>
      <c r="Z10" s="767"/>
      <c r="AA10" s="764" t="s">
        <v>257</v>
      </c>
      <c r="AB10" s="764" t="s">
        <v>249</v>
      </c>
      <c r="AC10" s="764" t="s">
        <v>279</v>
      </c>
      <c r="AD10" s="764" t="s">
        <v>237</v>
      </c>
      <c r="AE10" s="766" t="s">
        <v>238</v>
      </c>
      <c r="AF10" s="767"/>
      <c r="AG10" s="766" t="s">
        <v>239</v>
      </c>
      <c r="AH10" s="767"/>
      <c r="AI10" s="764" t="s">
        <v>280</v>
      </c>
      <c r="AJ10" s="764" t="s">
        <v>469</v>
      </c>
      <c r="AK10" s="760" t="s">
        <v>432</v>
      </c>
      <c r="AL10" s="760" t="s">
        <v>237</v>
      </c>
      <c r="AM10" s="762" t="s">
        <v>238</v>
      </c>
      <c r="AN10" s="763"/>
      <c r="AO10" s="762" t="s">
        <v>239</v>
      </c>
      <c r="AP10" s="763"/>
      <c r="AQ10" s="760" t="s">
        <v>430</v>
      </c>
      <c r="AR10" s="757" t="s">
        <v>431</v>
      </c>
      <c r="AS10" s="759"/>
    </row>
    <row r="11" spans="2:45" s="46" customFormat="1" ht="49.5" customHeight="1" thickBot="1">
      <c r="B11" s="773"/>
      <c r="C11" s="782"/>
      <c r="D11" s="770"/>
      <c r="E11" s="772"/>
      <c r="F11" s="490"/>
      <c r="G11" s="188" t="s">
        <v>240</v>
      </c>
      <c r="H11" s="188" t="s">
        <v>241</v>
      </c>
      <c r="I11" s="188" t="s">
        <v>238</v>
      </c>
      <c r="J11" s="188" t="s">
        <v>242</v>
      </c>
      <c r="K11" s="772"/>
      <c r="L11" s="772"/>
      <c r="M11" s="765"/>
      <c r="N11" s="765"/>
      <c r="O11" s="188" t="s">
        <v>240</v>
      </c>
      <c r="P11" s="188" t="s">
        <v>241</v>
      </c>
      <c r="Q11" s="188" t="s">
        <v>238</v>
      </c>
      <c r="R11" s="188" t="s">
        <v>242</v>
      </c>
      <c r="S11" s="765"/>
      <c r="T11" s="765"/>
      <c r="U11" s="765"/>
      <c r="V11" s="765"/>
      <c r="W11" s="188" t="s">
        <v>240</v>
      </c>
      <c r="X11" s="188" t="s">
        <v>241</v>
      </c>
      <c r="Y11" s="188" t="s">
        <v>238</v>
      </c>
      <c r="Z11" s="188" t="s">
        <v>242</v>
      </c>
      <c r="AA11" s="765"/>
      <c r="AB11" s="765"/>
      <c r="AC11" s="765"/>
      <c r="AD11" s="765"/>
      <c r="AE11" s="188" t="s">
        <v>240</v>
      </c>
      <c r="AF11" s="188" t="s">
        <v>241</v>
      </c>
      <c r="AG11" s="188" t="s">
        <v>238</v>
      </c>
      <c r="AH11" s="188" t="s">
        <v>242</v>
      </c>
      <c r="AI11" s="765"/>
      <c r="AJ11" s="781"/>
      <c r="AK11" s="761"/>
      <c r="AL11" s="761"/>
      <c r="AM11" s="456" t="s">
        <v>240</v>
      </c>
      <c r="AN11" s="456" t="s">
        <v>241</v>
      </c>
      <c r="AO11" s="456" t="s">
        <v>238</v>
      </c>
      <c r="AP11" s="456" t="s">
        <v>242</v>
      </c>
      <c r="AQ11" s="761"/>
      <c r="AR11" s="457" t="s">
        <v>243</v>
      </c>
      <c r="AS11" s="457" t="s">
        <v>244</v>
      </c>
    </row>
    <row r="12" spans="2:45" ht="44.25" customHeight="1" thickBot="1">
      <c r="B12" s="783"/>
      <c r="C12" s="785" t="s">
        <v>439</v>
      </c>
      <c r="D12" s="216" t="s">
        <v>39</v>
      </c>
      <c r="E12" s="217">
        <v>1060</v>
      </c>
      <c r="F12" s="217">
        <v>0</v>
      </c>
      <c r="G12" s="221">
        <v>0</v>
      </c>
      <c r="H12" s="221">
        <v>0</v>
      </c>
      <c r="I12" s="221">
        <v>0</v>
      </c>
      <c r="J12" s="221">
        <v>0</v>
      </c>
      <c r="K12" s="218">
        <f>(E12+F12+G12+H12+I12)-J12</f>
        <v>1060</v>
      </c>
      <c r="L12" s="221">
        <v>867</v>
      </c>
      <c r="M12" s="217">
        <v>3000</v>
      </c>
      <c r="N12" s="217">
        <v>0</v>
      </c>
      <c r="O12" s="221">
        <v>0</v>
      </c>
      <c r="P12" s="221">
        <v>393</v>
      </c>
      <c r="Q12" s="221">
        <v>0</v>
      </c>
      <c r="R12" s="221">
        <v>0</v>
      </c>
      <c r="S12" s="218">
        <f>(M12+N12+O12+P12+Q12)-R12</f>
        <v>3393</v>
      </c>
      <c r="T12" s="217">
        <v>3240</v>
      </c>
      <c r="U12" s="217">
        <v>3150</v>
      </c>
      <c r="V12" s="217">
        <v>0</v>
      </c>
      <c r="W12" s="221">
        <v>0</v>
      </c>
      <c r="X12" s="221">
        <v>0</v>
      </c>
      <c r="Y12" s="221">
        <v>0</v>
      </c>
      <c r="Z12" s="221">
        <v>0</v>
      </c>
      <c r="AA12" s="218">
        <f>(U12+V12+W12+X12+Y12)-Z12</f>
        <v>3150</v>
      </c>
      <c r="AB12" s="217">
        <v>1149</v>
      </c>
      <c r="AC12" s="217">
        <v>2020</v>
      </c>
      <c r="AD12" s="217">
        <v>0</v>
      </c>
      <c r="AE12" s="221">
        <v>1060</v>
      </c>
      <c r="AF12" s="221">
        <v>0</v>
      </c>
      <c r="AG12" s="221">
        <v>0</v>
      </c>
      <c r="AH12" s="221">
        <v>0</v>
      </c>
      <c r="AI12" s="218">
        <f>(AC12+AD12+AE12+AF12+AG12)-AH12</f>
        <v>3080</v>
      </c>
      <c r="AJ12" s="217">
        <v>616</v>
      </c>
      <c r="AK12" s="217">
        <v>2120</v>
      </c>
      <c r="AL12" s="217">
        <v>0</v>
      </c>
      <c r="AM12" s="221">
        <v>0</v>
      </c>
      <c r="AN12" s="221">
        <v>0</v>
      </c>
      <c r="AO12" s="221">
        <v>0</v>
      </c>
      <c r="AP12" s="221">
        <v>0</v>
      </c>
      <c r="AQ12" s="218">
        <f>(AK12+AL12+AM12+AN12+AO12)-AP12</f>
        <v>2120</v>
      </c>
      <c r="AR12" s="217">
        <v>1914</v>
      </c>
      <c r="AS12" s="217"/>
    </row>
    <row r="13" spans="2:45" ht="47.25" customHeight="1" thickBot="1">
      <c r="B13" s="784"/>
      <c r="C13" s="786"/>
      <c r="D13" s="219" t="s">
        <v>142</v>
      </c>
      <c r="E13" s="220">
        <f aca="true" t="shared" si="0" ref="E13:AS13">SUM(E12:E12)</f>
        <v>1060</v>
      </c>
      <c r="F13" s="220">
        <f t="shared" si="0"/>
        <v>0</v>
      </c>
      <c r="G13" s="220">
        <f t="shared" si="0"/>
        <v>0</v>
      </c>
      <c r="H13" s="220">
        <f t="shared" si="0"/>
        <v>0</v>
      </c>
      <c r="I13" s="220">
        <f t="shared" si="0"/>
        <v>0</v>
      </c>
      <c r="J13" s="220">
        <f t="shared" si="0"/>
        <v>0</v>
      </c>
      <c r="K13" s="220">
        <f t="shared" si="0"/>
        <v>1060</v>
      </c>
      <c r="L13" s="220">
        <f t="shared" si="0"/>
        <v>867</v>
      </c>
      <c r="M13" s="220">
        <f t="shared" si="0"/>
        <v>3000</v>
      </c>
      <c r="N13" s="220">
        <f t="shared" si="0"/>
        <v>0</v>
      </c>
      <c r="O13" s="220">
        <f t="shared" si="0"/>
        <v>0</v>
      </c>
      <c r="P13" s="220">
        <f t="shared" si="0"/>
        <v>393</v>
      </c>
      <c r="Q13" s="220">
        <f t="shared" si="0"/>
        <v>0</v>
      </c>
      <c r="R13" s="220">
        <f t="shared" si="0"/>
        <v>0</v>
      </c>
      <c r="S13" s="220">
        <f t="shared" si="0"/>
        <v>3393</v>
      </c>
      <c r="T13" s="220">
        <f t="shared" si="0"/>
        <v>3240</v>
      </c>
      <c r="U13" s="220">
        <f t="shared" si="0"/>
        <v>3150</v>
      </c>
      <c r="V13" s="220">
        <f t="shared" si="0"/>
        <v>0</v>
      </c>
      <c r="W13" s="220">
        <f t="shared" si="0"/>
        <v>0</v>
      </c>
      <c r="X13" s="220">
        <f t="shared" si="0"/>
        <v>0</v>
      </c>
      <c r="Y13" s="220">
        <f t="shared" si="0"/>
        <v>0</v>
      </c>
      <c r="Z13" s="220">
        <f t="shared" si="0"/>
        <v>0</v>
      </c>
      <c r="AA13" s="220">
        <f t="shared" si="0"/>
        <v>3150</v>
      </c>
      <c r="AB13" s="220">
        <f t="shared" si="0"/>
        <v>1149</v>
      </c>
      <c r="AC13" s="220">
        <f t="shared" si="0"/>
        <v>2020</v>
      </c>
      <c r="AD13" s="220">
        <f t="shared" si="0"/>
        <v>0</v>
      </c>
      <c r="AE13" s="220">
        <f t="shared" si="0"/>
        <v>1060</v>
      </c>
      <c r="AF13" s="220">
        <f t="shared" si="0"/>
        <v>0</v>
      </c>
      <c r="AG13" s="220">
        <f t="shared" si="0"/>
        <v>0</v>
      </c>
      <c r="AH13" s="220">
        <f t="shared" si="0"/>
        <v>0</v>
      </c>
      <c r="AI13" s="220">
        <f t="shared" si="0"/>
        <v>3080</v>
      </c>
      <c r="AJ13" s="220">
        <f t="shared" si="0"/>
        <v>616</v>
      </c>
      <c r="AK13" s="220">
        <f t="shared" si="0"/>
        <v>2120</v>
      </c>
      <c r="AL13" s="220">
        <f t="shared" si="0"/>
        <v>0</v>
      </c>
      <c r="AM13" s="220">
        <f t="shared" si="0"/>
        <v>0</v>
      </c>
      <c r="AN13" s="220">
        <f t="shared" si="0"/>
        <v>0</v>
      </c>
      <c r="AO13" s="220">
        <f t="shared" si="0"/>
        <v>0</v>
      </c>
      <c r="AP13" s="220">
        <f t="shared" si="0"/>
        <v>0</v>
      </c>
      <c r="AQ13" s="220">
        <f t="shared" si="0"/>
        <v>2120</v>
      </c>
      <c r="AR13" s="220">
        <f t="shared" si="0"/>
        <v>1914</v>
      </c>
      <c r="AS13" s="220">
        <f t="shared" si="0"/>
        <v>0</v>
      </c>
    </row>
    <row r="14" spans="2:45" s="46" customFormat="1" ht="19.5" customHeight="1" hidden="1">
      <c r="B14" s="222"/>
      <c r="C14" s="455" t="s">
        <v>130</v>
      </c>
      <c r="D14" s="219" t="s">
        <v>50</v>
      </c>
      <c r="E14" s="220">
        <v>10</v>
      </c>
      <c r="F14" s="223">
        <v>0</v>
      </c>
      <c r="G14" s="223">
        <v>0</v>
      </c>
      <c r="H14" s="223">
        <v>0</v>
      </c>
      <c r="I14" s="223">
        <v>0</v>
      </c>
      <c r="J14" s="223">
        <v>0</v>
      </c>
      <c r="K14" s="223">
        <f>(E14+F14+G14+H14+I14)-J14</f>
        <v>10</v>
      </c>
      <c r="L14" s="223">
        <v>0</v>
      </c>
      <c r="M14" s="220">
        <v>0</v>
      </c>
      <c r="N14" s="223">
        <v>0</v>
      </c>
      <c r="O14" s="223">
        <v>0</v>
      </c>
      <c r="P14" s="223">
        <v>0</v>
      </c>
      <c r="Q14" s="223">
        <v>0</v>
      </c>
      <c r="R14" s="223">
        <v>0</v>
      </c>
      <c r="S14" s="223">
        <f>(M14+N14+O14+P14+Q14)-R14</f>
        <v>0</v>
      </c>
      <c r="T14" s="220">
        <v>0</v>
      </c>
      <c r="U14" s="220">
        <v>0</v>
      </c>
      <c r="V14" s="223">
        <v>0</v>
      </c>
      <c r="W14" s="223">
        <v>0</v>
      </c>
      <c r="X14" s="223">
        <v>0</v>
      </c>
      <c r="Y14" s="223">
        <v>0</v>
      </c>
      <c r="Z14" s="223">
        <v>0</v>
      </c>
      <c r="AA14" s="223">
        <f>(U14+V14+W14+X14+Y14)-Z14</f>
        <v>0</v>
      </c>
      <c r="AB14" s="220">
        <v>0</v>
      </c>
      <c r="AC14" s="220">
        <v>0</v>
      </c>
      <c r="AD14" s="223">
        <v>0</v>
      </c>
      <c r="AE14" s="223">
        <v>0</v>
      </c>
      <c r="AF14" s="223">
        <v>0</v>
      </c>
      <c r="AG14" s="223">
        <v>0</v>
      </c>
      <c r="AH14" s="223">
        <v>0</v>
      </c>
      <c r="AI14" s="223">
        <f>(AC14+AD14+AE14+AF14+AG14)-AH14</f>
        <v>0</v>
      </c>
      <c r="AJ14" s="220">
        <v>0</v>
      </c>
      <c r="AK14" s="220">
        <v>0</v>
      </c>
      <c r="AL14" s="223">
        <v>0</v>
      </c>
      <c r="AM14" s="223">
        <v>0</v>
      </c>
      <c r="AN14" s="223">
        <v>0</v>
      </c>
      <c r="AO14" s="223">
        <v>0</v>
      </c>
      <c r="AP14" s="223">
        <v>0</v>
      </c>
      <c r="AQ14" s="223">
        <f>(AK14+AL14+AM14+AN14+AO14)-AP14</f>
        <v>0</v>
      </c>
      <c r="AR14" s="220">
        <v>0</v>
      </c>
      <c r="AS14" s="220">
        <v>0</v>
      </c>
    </row>
    <row r="17" ht="12.75" customHeight="1"/>
  </sheetData>
  <sheetProtection/>
  <mergeCells count="41">
    <mergeCell ref="B12:B13"/>
    <mergeCell ref="C12:C13"/>
    <mergeCell ref="Q10:R10"/>
    <mergeCell ref="S10:S11"/>
    <mergeCell ref="W10:X10"/>
    <mergeCell ref="T10:T11"/>
    <mergeCell ref="U10:U11"/>
    <mergeCell ref="O10:P10"/>
    <mergeCell ref="I10:J10"/>
    <mergeCell ref="K10:K11"/>
    <mergeCell ref="B2:AJ2"/>
    <mergeCell ref="B9:B11"/>
    <mergeCell ref="E9:L9"/>
    <mergeCell ref="M9:T9"/>
    <mergeCell ref="U9:AB9"/>
    <mergeCell ref="AC9:AJ9"/>
    <mergeCell ref="E10:E11"/>
    <mergeCell ref="G10:H10"/>
    <mergeCell ref="AJ10:AJ11"/>
    <mergeCell ref="C9:C11"/>
    <mergeCell ref="D9:D11"/>
    <mergeCell ref="F10:F11"/>
    <mergeCell ref="L10:L11"/>
    <mergeCell ref="M10:M11"/>
    <mergeCell ref="N10:N11"/>
    <mergeCell ref="Y10:Z10"/>
    <mergeCell ref="AD10:AD11"/>
    <mergeCell ref="AG10:AH10"/>
    <mergeCell ref="AI10:AI11"/>
    <mergeCell ref="V10:V11"/>
    <mergeCell ref="AB10:AB11"/>
    <mergeCell ref="AC10:AC11"/>
    <mergeCell ref="AA10:AA11"/>
    <mergeCell ref="AE10:AF10"/>
    <mergeCell ref="AK9:AS9"/>
    <mergeCell ref="AK10:AK11"/>
    <mergeCell ref="AL10:AL11"/>
    <mergeCell ref="AM10:AN10"/>
    <mergeCell ref="AO10:AP10"/>
    <mergeCell ref="AQ10:AQ11"/>
    <mergeCell ref="AR10:AS10"/>
  </mergeCells>
  <printOptions/>
  <pageMargins left="0.31496062992125984" right="0.31496062992125984" top="0.7480314960629921" bottom="0.7480314960629921" header="0.31496062992125984" footer="0.3149606299212598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D116"/>
  <sheetViews>
    <sheetView zoomScalePageLayoutView="0" workbookViewId="0" topLeftCell="A95">
      <selection activeCell="B5" sqref="B5:C5"/>
    </sheetView>
  </sheetViews>
  <sheetFormatPr defaultColWidth="9.140625" defaultRowHeight="12.75"/>
  <cols>
    <col min="1" max="1" width="5.28125" style="41" customWidth="1"/>
    <col min="2" max="2" width="42.421875" style="41" customWidth="1"/>
    <col min="3" max="3" width="37.140625" style="41" customWidth="1"/>
    <col min="4" max="4" width="66.140625" style="41" customWidth="1"/>
    <col min="5" max="5" width="11.28125" style="41" hidden="1" customWidth="1"/>
    <col min="6" max="7" width="9.140625" style="41" customWidth="1"/>
    <col min="8" max="16384" width="9.140625" style="41" customWidth="1"/>
  </cols>
  <sheetData>
    <row r="1" spans="1:4" s="40" customFormat="1" ht="18.75" customHeight="1">
      <c r="A1" s="468" t="s">
        <v>409</v>
      </c>
      <c r="B1" s="468"/>
      <c r="C1" s="468"/>
      <c r="D1" s="468"/>
    </row>
    <row r="2" ht="19.5" customHeight="1" thickBot="1">
      <c r="B2" s="333" t="s">
        <v>441</v>
      </c>
    </row>
    <row r="3" spans="1:4" s="56" customFormat="1" ht="16.5" customHeight="1" thickBot="1">
      <c r="A3" s="265" t="s">
        <v>282</v>
      </c>
      <c r="B3" s="469" t="s">
        <v>283</v>
      </c>
      <c r="C3" s="470"/>
      <c r="D3" s="265" t="s">
        <v>284</v>
      </c>
    </row>
    <row r="4" spans="1:4" s="57" customFormat="1" ht="16.5" customHeight="1" thickBot="1">
      <c r="A4" s="471" t="s">
        <v>285</v>
      </c>
      <c r="B4" s="472"/>
      <c r="C4" s="472"/>
      <c r="D4" s="473"/>
    </row>
    <row r="5" spans="1:4" s="34" customFormat="1" ht="29.25" customHeight="1" thickBot="1">
      <c r="A5" s="59">
        <v>1</v>
      </c>
      <c r="B5" s="474" t="s">
        <v>286</v>
      </c>
      <c r="C5" s="475"/>
      <c r="D5" s="266" t="s">
        <v>440</v>
      </c>
    </row>
    <row r="6" spans="1:4" ht="15" customHeight="1" thickBot="1">
      <c r="A6" s="476">
        <v>2</v>
      </c>
      <c r="B6" s="476" t="s">
        <v>287</v>
      </c>
      <c r="C6" s="267" t="s">
        <v>288</v>
      </c>
      <c r="D6" s="267" t="s">
        <v>289</v>
      </c>
    </row>
    <row r="7" spans="1:4" ht="15" customHeight="1">
      <c r="A7" s="477"/>
      <c r="B7" s="477"/>
      <c r="C7" s="24" t="s">
        <v>290</v>
      </c>
      <c r="D7" s="24"/>
    </row>
    <row r="8" spans="1:4" ht="15" customHeight="1">
      <c r="A8" s="477"/>
      <c r="B8" s="477"/>
      <c r="C8" s="25" t="s">
        <v>291</v>
      </c>
      <c r="D8" s="25"/>
    </row>
    <row r="9" spans="1:4" ht="15" customHeight="1">
      <c r="A9" s="477"/>
      <c r="B9" s="477"/>
      <c r="C9" s="25" t="s">
        <v>292</v>
      </c>
      <c r="D9" s="25"/>
    </row>
    <row r="10" spans="1:4" ht="15" customHeight="1">
      <c r="A10" s="477"/>
      <c r="B10" s="477"/>
      <c r="C10" s="25" t="s">
        <v>293</v>
      </c>
      <c r="D10" s="25"/>
    </row>
    <row r="11" spans="1:4" ht="15" customHeight="1">
      <c r="A11" s="477"/>
      <c r="B11" s="477"/>
      <c r="C11" s="25" t="s">
        <v>294</v>
      </c>
      <c r="D11" s="25"/>
    </row>
    <row r="12" spans="1:4" ht="15" customHeight="1" thickBot="1">
      <c r="A12" s="478"/>
      <c r="B12" s="478"/>
      <c r="C12" s="26" t="s">
        <v>295</v>
      </c>
      <c r="D12" s="26"/>
    </row>
    <row r="13" spans="1:4" s="34" customFormat="1" ht="15" customHeight="1" thickBot="1">
      <c r="A13" s="59">
        <v>3</v>
      </c>
      <c r="B13" s="474" t="s">
        <v>296</v>
      </c>
      <c r="C13" s="475"/>
      <c r="D13" s="58"/>
    </row>
    <row r="14" spans="1:4" s="34" customFormat="1" ht="15" customHeight="1" thickBot="1">
      <c r="A14" s="59">
        <v>4</v>
      </c>
      <c r="B14" s="474" t="s">
        <v>298</v>
      </c>
      <c r="C14" s="475"/>
      <c r="D14" s="58" t="s">
        <v>9</v>
      </c>
    </row>
    <row r="15" spans="1:4" ht="15" customHeight="1" thickBot="1">
      <c r="A15" s="476">
        <v>5</v>
      </c>
      <c r="B15" s="476" t="s">
        <v>299</v>
      </c>
      <c r="C15" s="267" t="s">
        <v>288</v>
      </c>
      <c r="D15" s="267" t="s">
        <v>288</v>
      </c>
    </row>
    <row r="16" spans="1:4" ht="15" customHeight="1">
      <c r="A16" s="477"/>
      <c r="B16" s="477"/>
      <c r="C16" s="24" t="s">
        <v>300</v>
      </c>
      <c r="D16" s="24"/>
    </row>
    <row r="17" spans="1:4" ht="15" customHeight="1" thickBot="1">
      <c r="A17" s="478"/>
      <c r="B17" s="478"/>
      <c r="C17" s="26" t="s">
        <v>2</v>
      </c>
      <c r="D17" s="26"/>
    </row>
    <row r="18" spans="1:4" s="34" customFormat="1" ht="15" customHeight="1" thickBot="1">
      <c r="A18" s="59">
        <v>6</v>
      </c>
      <c r="B18" s="474" t="s">
        <v>301</v>
      </c>
      <c r="C18" s="475"/>
      <c r="D18" s="58"/>
    </row>
    <row r="19" spans="1:4" ht="15" customHeight="1">
      <c r="A19" s="476">
        <v>7</v>
      </c>
      <c r="B19" s="476" t="s">
        <v>302</v>
      </c>
      <c r="C19" s="268" t="s">
        <v>288</v>
      </c>
      <c r="D19" s="268" t="s">
        <v>289</v>
      </c>
    </row>
    <row r="20" spans="1:4" ht="15" customHeight="1" thickBot="1">
      <c r="A20" s="477"/>
      <c r="B20" s="477"/>
      <c r="C20" s="269" t="s">
        <v>303</v>
      </c>
      <c r="D20" s="269" t="s">
        <v>303</v>
      </c>
    </row>
    <row r="21" spans="1:4" ht="15" customHeight="1">
      <c r="A21" s="477"/>
      <c r="B21" s="477"/>
      <c r="C21" s="23" t="s">
        <v>304</v>
      </c>
      <c r="D21" s="23"/>
    </row>
    <row r="22" spans="1:4" ht="15" customHeight="1">
      <c r="A22" s="477"/>
      <c r="B22" s="477"/>
      <c r="C22" s="25" t="s">
        <v>305</v>
      </c>
      <c r="D22" s="25"/>
    </row>
    <row r="23" spans="1:4" ht="15" customHeight="1">
      <c r="A23" s="477"/>
      <c r="B23" s="477"/>
      <c r="C23" s="25" t="s">
        <v>306</v>
      </c>
      <c r="D23" s="25"/>
    </row>
    <row r="24" spans="1:4" ht="15" customHeight="1">
      <c r="A24" s="477"/>
      <c r="B24" s="477"/>
      <c r="C24" s="25" t="s">
        <v>307</v>
      </c>
      <c r="D24" s="25"/>
    </row>
    <row r="25" spans="1:4" ht="15" customHeight="1" thickBot="1">
      <c r="A25" s="478"/>
      <c r="B25" s="478"/>
      <c r="C25" s="26" t="s">
        <v>308</v>
      </c>
      <c r="D25" s="26"/>
    </row>
    <row r="26" spans="1:4" ht="15" customHeight="1">
      <c r="A26" s="476">
        <v>8</v>
      </c>
      <c r="B26" s="476" t="s">
        <v>309</v>
      </c>
      <c r="C26" s="270" t="s">
        <v>288</v>
      </c>
      <c r="D26" s="270" t="s">
        <v>289</v>
      </c>
    </row>
    <row r="27" spans="1:4" ht="15" customHeight="1" thickBot="1">
      <c r="A27" s="477"/>
      <c r="B27" s="477"/>
      <c r="C27" s="271" t="s">
        <v>303</v>
      </c>
      <c r="D27" s="271" t="s">
        <v>303</v>
      </c>
    </row>
    <row r="28" spans="1:4" ht="15" customHeight="1">
      <c r="A28" s="477"/>
      <c r="B28" s="477"/>
      <c r="C28" s="23" t="s">
        <v>310</v>
      </c>
      <c r="D28" s="23"/>
    </row>
    <row r="29" spans="1:4" ht="15" customHeight="1">
      <c r="A29" s="477"/>
      <c r="B29" s="477"/>
      <c r="C29" s="25" t="s">
        <v>311</v>
      </c>
      <c r="D29" s="25"/>
    </row>
    <row r="30" spans="1:4" ht="15" customHeight="1">
      <c r="A30" s="477"/>
      <c r="B30" s="477"/>
      <c r="C30" s="25" t="s">
        <v>312</v>
      </c>
      <c r="D30" s="25"/>
    </row>
    <row r="31" spans="1:4" ht="15" customHeight="1">
      <c r="A31" s="477"/>
      <c r="B31" s="477"/>
      <c r="C31" s="25" t="s">
        <v>313</v>
      </c>
      <c r="D31" s="25"/>
    </row>
    <row r="32" spans="1:4" ht="15" customHeight="1">
      <c r="A32" s="477"/>
      <c r="B32" s="477"/>
      <c r="C32" s="25" t="s">
        <v>314</v>
      </c>
      <c r="D32" s="25"/>
    </row>
    <row r="33" spans="1:4" ht="15" customHeight="1">
      <c r="A33" s="477"/>
      <c r="B33" s="477"/>
      <c r="C33" s="25" t="s">
        <v>315</v>
      </c>
      <c r="D33" s="25"/>
    </row>
    <row r="34" spans="1:4" ht="15" customHeight="1">
      <c r="A34" s="477"/>
      <c r="B34" s="477"/>
      <c r="C34" s="25" t="s">
        <v>316</v>
      </c>
      <c r="D34" s="25"/>
    </row>
    <row r="35" spans="1:4" ht="15" customHeight="1">
      <c r="A35" s="477"/>
      <c r="B35" s="477"/>
      <c r="C35" s="25" t="s">
        <v>317</v>
      </c>
      <c r="D35" s="25"/>
    </row>
    <row r="36" spans="1:4" ht="15" customHeight="1">
      <c r="A36" s="477"/>
      <c r="B36" s="477"/>
      <c r="C36" s="25" t="s">
        <v>318</v>
      </c>
      <c r="D36" s="25"/>
    </row>
    <row r="37" spans="1:4" ht="15" customHeight="1" thickBot="1">
      <c r="A37" s="478"/>
      <c r="B37" s="478"/>
      <c r="C37" s="26" t="s">
        <v>319</v>
      </c>
      <c r="D37" s="26"/>
    </row>
    <row r="38" spans="1:4" ht="15" customHeight="1" thickBot="1">
      <c r="A38" s="476">
        <v>9</v>
      </c>
      <c r="B38" s="476" t="s">
        <v>320</v>
      </c>
      <c r="C38" s="267" t="s">
        <v>288</v>
      </c>
      <c r="D38" s="267" t="s">
        <v>289</v>
      </c>
    </row>
    <row r="39" spans="1:4" ht="15" customHeight="1">
      <c r="A39" s="477"/>
      <c r="B39" s="477"/>
      <c r="C39" s="23" t="s">
        <v>313</v>
      </c>
      <c r="D39" s="23"/>
    </row>
    <row r="40" spans="1:4" ht="15" customHeight="1">
      <c r="A40" s="477"/>
      <c r="B40" s="477"/>
      <c r="C40" s="25" t="s">
        <v>321</v>
      </c>
      <c r="D40" s="25"/>
    </row>
    <row r="41" spans="1:4" ht="15" customHeight="1">
      <c r="A41" s="477"/>
      <c r="B41" s="477"/>
      <c r="C41" s="25" t="s">
        <v>322</v>
      </c>
      <c r="D41" s="25"/>
    </row>
    <row r="42" spans="1:4" ht="15" customHeight="1" thickBot="1">
      <c r="A42" s="478"/>
      <c r="B42" s="478"/>
      <c r="C42" s="26" t="s">
        <v>323</v>
      </c>
      <c r="D42" s="26"/>
    </row>
    <row r="43" spans="1:4" s="34" customFormat="1" ht="15" customHeight="1" thickBot="1">
      <c r="A43" s="59">
        <v>10</v>
      </c>
      <c r="B43" s="474" t="s">
        <v>324</v>
      </c>
      <c r="C43" s="475"/>
      <c r="D43" s="58"/>
    </row>
    <row r="44" spans="1:4" s="57" customFormat="1" ht="16.5" customHeight="1" thickBot="1">
      <c r="A44" s="471" t="s">
        <v>326</v>
      </c>
      <c r="B44" s="472"/>
      <c r="C44" s="472"/>
      <c r="D44" s="473"/>
    </row>
    <row r="45" spans="1:4" s="34" customFormat="1" ht="80.25" customHeight="1" thickBot="1">
      <c r="A45" s="59">
        <v>11</v>
      </c>
      <c r="B45" s="474" t="s">
        <v>327</v>
      </c>
      <c r="C45" s="475"/>
      <c r="D45" s="275"/>
    </row>
    <row r="46" spans="1:4" ht="15" customHeight="1" thickBot="1">
      <c r="A46" s="476">
        <v>12</v>
      </c>
      <c r="B46" s="476" t="s">
        <v>328</v>
      </c>
      <c r="C46" s="272" t="s">
        <v>288</v>
      </c>
      <c r="D46" s="273" t="s">
        <v>289</v>
      </c>
    </row>
    <row r="47" spans="1:4" ht="15" customHeight="1">
      <c r="A47" s="477"/>
      <c r="B47" s="477"/>
      <c r="C47" s="23" t="s">
        <v>329</v>
      </c>
      <c r="D47" s="23"/>
    </row>
    <row r="48" spans="1:4" ht="15" customHeight="1">
      <c r="A48" s="477"/>
      <c r="B48" s="477"/>
      <c r="C48" s="25" t="s">
        <v>330</v>
      </c>
      <c r="D48" s="25"/>
    </row>
    <row r="49" spans="1:4" ht="15" customHeight="1" thickBot="1">
      <c r="A49" s="478"/>
      <c r="B49" s="478"/>
      <c r="C49" s="26" t="s">
        <v>331</v>
      </c>
      <c r="D49" s="26"/>
    </row>
    <row r="50" spans="1:4" ht="15" customHeight="1" thickBot="1">
      <c r="A50" s="476">
        <v>13</v>
      </c>
      <c r="B50" s="476" t="s">
        <v>332</v>
      </c>
      <c r="C50" s="272" t="s">
        <v>288</v>
      </c>
      <c r="D50" s="273" t="s">
        <v>289</v>
      </c>
    </row>
    <row r="51" spans="1:4" ht="15" customHeight="1">
      <c r="A51" s="477"/>
      <c r="B51" s="477"/>
      <c r="C51" s="23" t="s">
        <v>333</v>
      </c>
      <c r="D51" s="23"/>
    </row>
    <row r="52" spans="1:4" ht="15" customHeight="1">
      <c r="A52" s="477"/>
      <c r="B52" s="477"/>
      <c r="C52" s="25" t="s">
        <v>334</v>
      </c>
      <c r="D52" s="25"/>
    </row>
    <row r="53" spans="1:4" ht="15" customHeight="1">
      <c r="A53" s="477"/>
      <c r="B53" s="477"/>
      <c r="C53" s="25" t="s">
        <v>335</v>
      </c>
      <c r="D53" s="25"/>
    </row>
    <row r="54" spans="1:4" ht="15" customHeight="1">
      <c r="A54" s="477"/>
      <c r="B54" s="477"/>
      <c r="C54" s="25" t="s">
        <v>336</v>
      </c>
      <c r="D54" s="25"/>
    </row>
    <row r="55" spans="1:4" ht="15" customHeight="1">
      <c r="A55" s="477"/>
      <c r="B55" s="477"/>
      <c r="C55" s="25" t="s">
        <v>337</v>
      </c>
      <c r="D55" s="25"/>
    </row>
    <row r="56" spans="1:4" ht="15" customHeight="1">
      <c r="A56" s="477"/>
      <c r="B56" s="477"/>
      <c r="C56" s="25" t="s">
        <v>338</v>
      </c>
      <c r="D56" s="25"/>
    </row>
    <row r="57" spans="1:4" ht="15" customHeight="1" thickBot="1">
      <c r="A57" s="478"/>
      <c r="B57" s="478"/>
      <c r="C57" s="26" t="s">
        <v>339</v>
      </c>
      <c r="D57" s="26"/>
    </row>
    <row r="58" spans="1:4" s="34" customFormat="1" ht="15" customHeight="1" thickBot="1">
      <c r="A58" s="59">
        <v>14</v>
      </c>
      <c r="B58" s="474" t="s">
        <v>340</v>
      </c>
      <c r="C58" s="475"/>
      <c r="D58" s="58"/>
    </row>
    <row r="59" spans="1:4" s="34" customFormat="1" ht="15" customHeight="1" thickBot="1">
      <c r="A59" s="59">
        <v>15</v>
      </c>
      <c r="B59" s="474" t="s">
        <v>342</v>
      </c>
      <c r="C59" s="475"/>
      <c r="D59" s="274"/>
    </row>
    <row r="60" spans="1:4" s="34" customFormat="1" ht="15" customHeight="1" thickBot="1">
      <c r="A60" s="59">
        <v>16</v>
      </c>
      <c r="B60" s="474" t="s">
        <v>343</v>
      </c>
      <c r="C60" s="475"/>
      <c r="D60" s="274"/>
    </row>
    <row r="61" spans="1:4" s="57" customFormat="1" ht="16.5" customHeight="1" thickBot="1">
      <c r="A61" s="471" t="s">
        <v>344</v>
      </c>
      <c r="B61" s="472"/>
      <c r="C61" s="472"/>
      <c r="D61" s="473"/>
    </row>
    <row r="62" spans="1:4" s="34" customFormat="1" ht="15" customHeight="1" thickBot="1">
      <c r="A62" s="59">
        <v>17</v>
      </c>
      <c r="B62" s="474" t="s">
        <v>345</v>
      </c>
      <c r="C62" s="475"/>
      <c r="D62" s="161"/>
    </row>
    <row r="63" spans="1:4" s="34" customFormat="1" ht="15" customHeight="1" thickBot="1">
      <c r="A63" s="59">
        <v>18</v>
      </c>
      <c r="B63" s="474" t="s">
        <v>346</v>
      </c>
      <c r="C63" s="475"/>
      <c r="D63" s="276"/>
    </row>
    <row r="64" spans="1:4" s="34" customFormat="1" ht="15" customHeight="1" thickBot="1">
      <c r="A64" s="59">
        <v>19</v>
      </c>
      <c r="B64" s="474" t="s">
        <v>347</v>
      </c>
      <c r="C64" s="475"/>
      <c r="D64" s="276">
        <v>0</v>
      </c>
    </row>
    <row r="65" spans="1:4" s="34" customFormat="1" ht="15" customHeight="1" thickBot="1">
      <c r="A65" s="59">
        <v>20</v>
      </c>
      <c r="B65" s="474" t="s">
        <v>348</v>
      </c>
      <c r="C65" s="475"/>
      <c r="D65" s="276">
        <v>0</v>
      </c>
    </row>
    <row r="66" spans="1:4" s="34" customFormat="1" ht="15" customHeight="1" thickBot="1">
      <c r="A66" s="59">
        <v>21</v>
      </c>
      <c r="B66" s="474" t="s">
        <v>349</v>
      </c>
      <c r="C66" s="475"/>
      <c r="D66" s="276">
        <v>0</v>
      </c>
    </row>
    <row r="67" spans="1:4" s="34" customFormat="1" ht="15" customHeight="1" thickBot="1">
      <c r="A67" s="59">
        <v>22</v>
      </c>
      <c r="B67" s="474" t="s">
        <v>350</v>
      </c>
      <c r="C67" s="475"/>
      <c r="D67" s="276">
        <v>0</v>
      </c>
    </row>
    <row r="68" spans="1:4" s="34" customFormat="1" ht="15" customHeight="1" thickBot="1">
      <c r="A68" s="59">
        <v>23</v>
      </c>
      <c r="B68" s="474" t="s">
        <v>351</v>
      </c>
      <c r="C68" s="475"/>
      <c r="D68" s="276">
        <v>0</v>
      </c>
    </row>
    <row r="69" spans="1:4" s="34" customFormat="1" ht="15" customHeight="1" thickBot="1">
      <c r="A69" s="59">
        <v>24</v>
      </c>
      <c r="B69" s="479" t="s">
        <v>353</v>
      </c>
      <c r="C69" s="480"/>
      <c r="D69" s="276"/>
    </row>
    <row r="70" spans="1:4" s="34" customFormat="1" ht="15" customHeight="1" thickBot="1">
      <c r="A70" s="59">
        <v>25</v>
      </c>
      <c r="B70" s="474" t="s">
        <v>354</v>
      </c>
      <c r="C70" s="475"/>
      <c r="D70" s="276"/>
    </row>
    <row r="71" spans="1:4" s="34" customFormat="1" ht="15" customHeight="1" thickBot="1">
      <c r="A71" s="59">
        <v>26</v>
      </c>
      <c r="B71" s="474" t="s">
        <v>408</v>
      </c>
      <c r="C71" s="475"/>
      <c r="D71" s="276"/>
    </row>
    <row r="72" spans="1:4" s="56" customFormat="1" ht="16.5" customHeight="1" thickBot="1">
      <c r="A72" s="481" t="s">
        <v>407</v>
      </c>
      <c r="B72" s="482"/>
      <c r="C72" s="482"/>
      <c r="D72" s="483"/>
    </row>
    <row r="73" spans="1:4" s="34" customFormat="1" ht="28.5" customHeight="1" thickBot="1">
      <c r="A73" s="59">
        <v>27</v>
      </c>
      <c r="B73" s="474" t="s">
        <v>356</v>
      </c>
      <c r="C73" s="475"/>
      <c r="D73" s="61"/>
    </row>
    <row r="74" spans="1:4" s="34" customFormat="1" ht="13.5" thickBot="1">
      <c r="A74" s="59">
        <v>28</v>
      </c>
      <c r="B74" s="474" t="s">
        <v>358</v>
      </c>
      <c r="C74" s="475"/>
      <c r="D74" s="279"/>
    </row>
    <row r="75" spans="1:4" s="34" customFormat="1" ht="15.75" thickBot="1">
      <c r="A75" s="59">
        <v>29</v>
      </c>
      <c r="B75" s="474" t="s">
        <v>359</v>
      </c>
      <c r="C75" s="475"/>
      <c r="D75" s="280"/>
    </row>
    <row r="76" spans="1:4" s="34" customFormat="1" ht="15.75" thickBot="1">
      <c r="A76" s="59">
        <v>30</v>
      </c>
      <c r="B76" s="474" t="s">
        <v>360</v>
      </c>
      <c r="C76" s="475"/>
      <c r="D76" s="277"/>
    </row>
    <row r="77" spans="1:4" s="57" customFormat="1" ht="16.5" customHeight="1" thickBot="1">
      <c r="A77" s="471" t="s">
        <v>361</v>
      </c>
      <c r="B77" s="472"/>
      <c r="C77" s="472"/>
      <c r="D77" s="473"/>
    </row>
    <row r="78" spans="1:4" ht="15" customHeight="1" thickBot="1">
      <c r="A78" s="476">
        <v>31</v>
      </c>
      <c r="B78" s="476" t="s">
        <v>362</v>
      </c>
      <c r="C78" s="267" t="s">
        <v>288</v>
      </c>
      <c r="D78" s="267" t="s">
        <v>289</v>
      </c>
    </row>
    <row r="79" spans="1:4" ht="15" customHeight="1">
      <c r="A79" s="477"/>
      <c r="B79" s="477"/>
      <c r="C79" s="23" t="s">
        <v>363</v>
      </c>
      <c r="D79" s="23"/>
    </row>
    <row r="80" spans="1:4" ht="15" customHeight="1">
      <c r="A80" s="477"/>
      <c r="B80" s="477"/>
      <c r="C80" s="25" t="s">
        <v>364</v>
      </c>
      <c r="D80" s="25"/>
    </row>
    <row r="81" spans="1:4" ht="15" customHeight="1">
      <c r="A81" s="477"/>
      <c r="B81" s="477"/>
      <c r="C81" s="25" t="s">
        <v>365</v>
      </c>
      <c r="D81" s="25"/>
    </row>
    <row r="82" spans="1:4" ht="15" customHeight="1">
      <c r="A82" s="477"/>
      <c r="B82" s="477"/>
      <c r="C82" s="25" t="s">
        <v>366</v>
      </c>
      <c r="D82" s="25"/>
    </row>
    <row r="83" spans="1:4" ht="15" customHeight="1" thickBot="1">
      <c r="A83" s="478"/>
      <c r="B83" s="478"/>
      <c r="C83" s="26" t="s">
        <v>367</v>
      </c>
      <c r="D83" s="26"/>
    </row>
    <row r="84" spans="1:4" ht="15" customHeight="1" thickBot="1">
      <c r="A84" s="476">
        <v>32</v>
      </c>
      <c r="B84" s="476" t="s">
        <v>368</v>
      </c>
      <c r="C84" s="267" t="s">
        <v>288</v>
      </c>
      <c r="D84" s="267" t="s">
        <v>289</v>
      </c>
    </row>
    <row r="85" spans="1:4" ht="15" customHeight="1">
      <c r="A85" s="477"/>
      <c r="B85" s="477"/>
      <c r="C85" s="23" t="s">
        <v>369</v>
      </c>
      <c r="D85" s="23"/>
    </row>
    <row r="86" spans="1:4" ht="15" customHeight="1">
      <c r="A86" s="477"/>
      <c r="B86" s="477"/>
      <c r="C86" s="25" t="s">
        <v>370</v>
      </c>
      <c r="D86" s="25"/>
    </row>
    <row r="87" spans="1:4" ht="15" customHeight="1">
      <c r="A87" s="477"/>
      <c r="B87" s="477"/>
      <c r="C87" s="25" t="s">
        <v>371</v>
      </c>
      <c r="D87" s="25"/>
    </row>
    <row r="88" spans="1:4" ht="15" customHeight="1">
      <c r="A88" s="477"/>
      <c r="B88" s="477"/>
      <c r="C88" s="25" t="s">
        <v>372</v>
      </c>
      <c r="D88" s="25"/>
    </row>
    <row r="89" spans="1:4" ht="15" customHeight="1">
      <c r="A89" s="477"/>
      <c r="B89" s="477"/>
      <c r="C89" s="25" t="s">
        <v>373</v>
      </c>
      <c r="D89" s="25"/>
    </row>
    <row r="90" spans="1:4" ht="15" customHeight="1">
      <c r="A90" s="477"/>
      <c r="B90" s="477"/>
      <c r="C90" s="25" t="s">
        <v>374</v>
      </c>
      <c r="D90" s="25"/>
    </row>
    <row r="91" spans="1:4" ht="15" customHeight="1">
      <c r="A91" s="477"/>
      <c r="B91" s="477"/>
      <c r="C91" s="25" t="s">
        <v>375</v>
      </c>
      <c r="D91" s="25"/>
    </row>
    <row r="92" spans="1:4" ht="15" customHeight="1">
      <c r="A92" s="477"/>
      <c r="B92" s="477"/>
      <c r="C92" s="25" t="s">
        <v>376</v>
      </c>
      <c r="D92" s="25"/>
    </row>
    <row r="93" spans="1:4" ht="15" customHeight="1">
      <c r="A93" s="477"/>
      <c r="B93" s="477"/>
      <c r="C93" s="25" t="s">
        <v>377</v>
      </c>
      <c r="D93" s="25"/>
    </row>
    <row r="94" spans="1:4" ht="15" customHeight="1">
      <c r="A94" s="477"/>
      <c r="B94" s="477"/>
      <c r="C94" s="25" t="s">
        <v>378</v>
      </c>
      <c r="D94" s="25"/>
    </row>
    <row r="95" spans="1:4" ht="15" customHeight="1">
      <c r="A95" s="477"/>
      <c r="B95" s="477"/>
      <c r="C95" s="25" t="s">
        <v>379</v>
      </c>
      <c r="D95" s="25"/>
    </row>
    <row r="96" spans="1:4" ht="15" customHeight="1" thickBot="1">
      <c r="A96" s="478"/>
      <c r="B96" s="478"/>
      <c r="C96" s="26" t="s">
        <v>380</v>
      </c>
      <c r="D96" s="26"/>
    </row>
    <row r="97" spans="1:4" ht="15" customHeight="1" thickBot="1">
      <c r="A97" s="476">
        <v>33</v>
      </c>
      <c r="B97" s="476" t="s">
        <v>381</v>
      </c>
      <c r="C97" s="272" t="s">
        <v>288</v>
      </c>
      <c r="D97" s="272" t="s">
        <v>289</v>
      </c>
    </row>
    <row r="98" spans="1:4" ht="15" customHeight="1">
      <c r="A98" s="477"/>
      <c r="B98" s="477"/>
      <c r="C98" s="23" t="s">
        <v>382</v>
      </c>
      <c r="D98" s="23"/>
    </row>
    <row r="99" spans="1:4" ht="15" customHeight="1">
      <c r="A99" s="477"/>
      <c r="B99" s="477"/>
      <c r="C99" s="25" t="s">
        <v>383</v>
      </c>
      <c r="D99" s="25"/>
    </row>
    <row r="100" spans="1:4" ht="15" customHeight="1">
      <c r="A100" s="477"/>
      <c r="B100" s="477"/>
      <c r="C100" s="25" t="s">
        <v>384</v>
      </c>
      <c r="D100" s="25"/>
    </row>
    <row r="101" spans="1:4" ht="15" customHeight="1">
      <c r="A101" s="477"/>
      <c r="B101" s="477"/>
      <c r="C101" s="25" t="s">
        <v>385</v>
      </c>
      <c r="D101" s="25"/>
    </row>
    <row r="102" spans="1:4" ht="15" customHeight="1">
      <c r="A102" s="477"/>
      <c r="B102" s="477"/>
      <c r="C102" s="25" t="s">
        <v>386</v>
      </c>
      <c r="D102" s="25"/>
    </row>
    <row r="103" spans="1:4" ht="15" customHeight="1">
      <c r="A103" s="477"/>
      <c r="B103" s="477"/>
      <c r="C103" s="25" t="s">
        <v>387</v>
      </c>
      <c r="D103" s="25"/>
    </row>
    <row r="104" spans="1:4" ht="15" customHeight="1">
      <c r="A104" s="477"/>
      <c r="B104" s="477"/>
      <c r="C104" s="25" t="s">
        <v>388</v>
      </c>
      <c r="D104" s="25"/>
    </row>
    <row r="105" spans="1:4" ht="15" customHeight="1">
      <c r="A105" s="477"/>
      <c r="B105" s="477"/>
      <c r="C105" s="25" t="s">
        <v>389</v>
      </c>
      <c r="D105" s="25"/>
    </row>
    <row r="106" spans="1:4" ht="15" customHeight="1">
      <c r="A106" s="477"/>
      <c r="B106" s="477"/>
      <c r="C106" s="25" t="s">
        <v>390</v>
      </c>
      <c r="D106" s="25"/>
    </row>
    <row r="107" spans="1:4" ht="15" customHeight="1">
      <c r="A107" s="477"/>
      <c r="B107" s="477"/>
      <c r="C107" s="25" t="s">
        <v>391</v>
      </c>
      <c r="D107" s="25"/>
    </row>
    <row r="108" spans="1:4" ht="15" customHeight="1">
      <c r="A108" s="477"/>
      <c r="B108" s="477"/>
      <c r="C108" s="25" t="s">
        <v>392</v>
      </c>
      <c r="D108" s="25"/>
    </row>
    <row r="109" spans="1:4" ht="15" customHeight="1">
      <c r="A109" s="477"/>
      <c r="B109" s="477"/>
      <c r="C109" s="25" t="s">
        <v>393</v>
      </c>
      <c r="D109" s="25"/>
    </row>
    <row r="110" spans="1:4" ht="15" customHeight="1" thickBot="1">
      <c r="A110" s="478"/>
      <c r="B110" s="478"/>
      <c r="C110" s="26" t="s">
        <v>394</v>
      </c>
      <c r="D110" s="26"/>
    </row>
    <row r="111" spans="1:4" s="34" customFormat="1" ht="33" customHeight="1" thickBot="1">
      <c r="A111" s="59">
        <v>34</v>
      </c>
      <c r="B111" s="474" t="s">
        <v>395</v>
      </c>
      <c r="C111" s="475"/>
      <c r="D111" s="277"/>
    </row>
    <row r="112" spans="1:4" s="34" customFormat="1" ht="15" customHeight="1" thickBot="1">
      <c r="A112" s="59">
        <v>35</v>
      </c>
      <c r="B112" s="474" t="s">
        <v>397</v>
      </c>
      <c r="C112" s="475"/>
      <c r="D112" s="278"/>
    </row>
    <row r="113" spans="1:4" s="34" customFormat="1" ht="15" customHeight="1" thickBot="1">
      <c r="A113" s="59">
        <v>36</v>
      </c>
      <c r="B113" s="474" t="s">
        <v>398</v>
      </c>
      <c r="C113" s="475"/>
      <c r="D113" s="277"/>
    </row>
    <row r="114" ht="12.75" customHeight="1"/>
    <row r="115" ht="12.75" customHeight="1"/>
    <row r="116" spans="1:4" ht="34.5" customHeight="1">
      <c r="A116" s="484" t="s">
        <v>400</v>
      </c>
      <c r="B116" s="484"/>
      <c r="C116" s="484"/>
      <c r="D116" s="484"/>
    </row>
    <row r="122" ht="27.75" customHeight="1"/>
  </sheetData>
  <sheetProtection/>
  <mergeCells count="54">
    <mergeCell ref="B111:C111"/>
    <mergeCell ref="B112:C112"/>
    <mergeCell ref="B113:C113"/>
    <mergeCell ref="A116:D116"/>
    <mergeCell ref="A77:D77"/>
    <mergeCell ref="A78:A83"/>
    <mergeCell ref="B78:B83"/>
    <mergeCell ref="A84:A96"/>
    <mergeCell ref="B84:B96"/>
    <mergeCell ref="A97:A110"/>
    <mergeCell ref="B97:B110"/>
    <mergeCell ref="B71:C71"/>
    <mergeCell ref="A72:D72"/>
    <mergeCell ref="B73:C73"/>
    <mergeCell ref="B74:C74"/>
    <mergeCell ref="B75:C75"/>
    <mergeCell ref="B76:C76"/>
    <mergeCell ref="B65:C65"/>
    <mergeCell ref="B66:C66"/>
    <mergeCell ref="B67:C67"/>
    <mergeCell ref="B68:C68"/>
    <mergeCell ref="B69:C69"/>
    <mergeCell ref="B70:C70"/>
    <mergeCell ref="B59:C59"/>
    <mergeCell ref="B60:C60"/>
    <mergeCell ref="A61:D61"/>
    <mergeCell ref="B62:C62"/>
    <mergeCell ref="B63:C63"/>
    <mergeCell ref="B64:C64"/>
    <mergeCell ref="B45:C45"/>
    <mergeCell ref="A46:A49"/>
    <mergeCell ref="B46:B49"/>
    <mergeCell ref="A50:A57"/>
    <mergeCell ref="B50:B57"/>
    <mergeCell ref="B58:C58"/>
    <mergeCell ref="A26:A37"/>
    <mergeCell ref="B26:B37"/>
    <mergeCell ref="A38:A42"/>
    <mergeCell ref="B38:B42"/>
    <mergeCell ref="B43:C43"/>
    <mergeCell ref="A44:D44"/>
    <mergeCell ref="B13:C13"/>
    <mergeCell ref="B14:C14"/>
    <mergeCell ref="A15:A17"/>
    <mergeCell ref="B15:B17"/>
    <mergeCell ref="B18:C18"/>
    <mergeCell ref="A19:A25"/>
    <mergeCell ref="B19:B25"/>
    <mergeCell ref="A1:D1"/>
    <mergeCell ref="B3:C3"/>
    <mergeCell ref="A4:D4"/>
    <mergeCell ref="B5:C5"/>
    <mergeCell ref="A6:A12"/>
    <mergeCell ref="B6:B1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AK15"/>
  <sheetViews>
    <sheetView zoomScalePageLayoutView="0" workbookViewId="0" topLeftCell="A1">
      <selection activeCell="B9" sqref="B9"/>
    </sheetView>
  </sheetViews>
  <sheetFormatPr defaultColWidth="9.140625" defaultRowHeight="12.75"/>
  <cols>
    <col min="1" max="1" width="36.8515625" style="41" customWidth="1"/>
    <col min="2" max="2" width="10.421875" style="41" customWidth="1"/>
    <col min="3" max="3" width="13.8515625" style="41" customWidth="1"/>
    <col min="4" max="4" width="17.00390625" style="41" customWidth="1"/>
    <col min="5" max="8" width="13.00390625" style="41" customWidth="1"/>
    <col min="9" max="9" width="13.7109375" style="41" customWidth="1"/>
    <col min="10" max="10" width="14.421875" style="41" customWidth="1"/>
    <col min="11" max="16384" width="9.140625" style="41" customWidth="1"/>
  </cols>
  <sheetData>
    <row r="2" spans="1:10" s="66" customFormat="1" ht="22.5" customHeight="1">
      <c r="A2" s="485" t="s">
        <v>410</v>
      </c>
      <c r="B2" s="486"/>
      <c r="C2" s="486"/>
      <c r="D2" s="486"/>
      <c r="E2" s="486"/>
      <c r="F2" s="486"/>
      <c r="G2" s="486"/>
      <c r="H2" s="486"/>
      <c r="I2" s="486"/>
      <c r="J2" s="486"/>
    </row>
    <row r="3" ht="12.75" customHeight="1"/>
    <row r="4" spans="1:37" s="29" customFormat="1" ht="21.75" customHeight="1" thickBot="1">
      <c r="A4" s="43" t="s">
        <v>110</v>
      </c>
      <c r="B4" s="43"/>
      <c r="C4" s="44"/>
      <c r="D4" s="43"/>
      <c r="E4" s="44"/>
      <c r="F4" s="45"/>
      <c r="G4" s="45"/>
      <c r="H4" s="487" t="s">
        <v>411</v>
      </c>
      <c r="I4" s="488"/>
      <c r="J4" s="488"/>
      <c r="K4" s="47"/>
      <c r="L4" s="45"/>
      <c r="M4" s="45"/>
      <c r="N4" s="47"/>
      <c r="O4" s="47"/>
      <c r="P4" s="47"/>
      <c r="Q4" s="45"/>
      <c r="R4" s="45"/>
      <c r="S4" s="47"/>
      <c r="T4" s="47"/>
      <c r="U4" s="43"/>
      <c r="V4" s="43"/>
      <c r="W4" s="43"/>
      <c r="X4" s="43"/>
      <c r="Y4" s="43"/>
      <c r="Z4" s="43"/>
      <c r="AA4" s="43"/>
      <c r="AB4" s="43"/>
      <c r="AC4" s="43"/>
      <c r="AD4" s="43"/>
      <c r="AE4" s="43"/>
      <c r="AF4" s="43"/>
      <c r="AG4" s="43"/>
      <c r="AH4" s="43"/>
      <c r="AI4" s="43"/>
      <c r="AJ4" s="43"/>
      <c r="AK4" s="43"/>
    </row>
    <row r="5" spans="1:10" ht="40.5" customHeight="1" thickBot="1">
      <c r="A5" s="489" t="s">
        <v>16</v>
      </c>
      <c r="B5" s="489" t="s">
        <v>12</v>
      </c>
      <c r="C5" s="489" t="s">
        <v>141</v>
      </c>
      <c r="D5" s="489" t="s">
        <v>412</v>
      </c>
      <c r="E5" s="492" t="s">
        <v>413</v>
      </c>
      <c r="F5" s="493"/>
      <c r="G5" s="493"/>
      <c r="H5" s="494"/>
      <c r="I5" s="489" t="s">
        <v>262</v>
      </c>
      <c r="J5" s="489" t="s">
        <v>414</v>
      </c>
    </row>
    <row r="6" spans="1:10" ht="40.5" customHeight="1" thickBot="1">
      <c r="A6" s="490"/>
      <c r="B6" s="490"/>
      <c r="C6" s="490"/>
      <c r="D6" s="491"/>
      <c r="E6" s="65" t="s">
        <v>13</v>
      </c>
      <c r="F6" s="65" t="s">
        <v>14</v>
      </c>
      <c r="G6" s="65" t="s">
        <v>15</v>
      </c>
      <c r="H6" s="65" t="s">
        <v>142</v>
      </c>
      <c r="I6" s="495"/>
      <c r="J6" s="495"/>
    </row>
    <row r="7" spans="1:10" s="46" customFormat="1" ht="30" customHeight="1">
      <c r="A7" s="305" t="s">
        <v>152</v>
      </c>
      <c r="B7" s="306">
        <v>1</v>
      </c>
      <c r="C7" s="307"/>
      <c r="D7" s="307"/>
      <c r="E7" s="308"/>
      <c r="F7" s="308"/>
      <c r="G7" s="307"/>
      <c r="H7" s="307">
        <f>SUM(E7:G7)</f>
        <v>0</v>
      </c>
      <c r="I7" s="307"/>
      <c r="J7" s="307"/>
    </row>
    <row r="8" spans="1:10" s="46" customFormat="1" ht="30" customHeight="1">
      <c r="A8" s="195" t="s">
        <v>415</v>
      </c>
      <c r="B8" s="196"/>
      <c r="C8" s="197"/>
      <c r="D8" s="197"/>
      <c r="E8" s="197"/>
      <c r="F8" s="197"/>
      <c r="G8" s="197"/>
      <c r="H8" s="197">
        <f>SUM(E8:G8)</f>
        <v>0</v>
      </c>
      <c r="I8" s="197"/>
      <c r="J8" s="197"/>
    </row>
    <row r="9" spans="1:10" s="46" customFormat="1" ht="30" customHeight="1">
      <c r="A9" s="195"/>
      <c r="B9" s="196"/>
      <c r="C9" s="198"/>
      <c r="D9" s="198"/>
      <c r="E9" s="198"/>
      <c r="F9" s="198"/>
      <c r="G9" s="198"/>
      <c r="H9" s="198"/>
      <c r="I9" s="198"/>
      <c r="J9" s="198"/>
    </row>
    <row r="10" spans="1:10" s="46" customFormat="1" ht="30" customHeight="1">
      <c r="A10" s="199"/>
      <c r="B10" s="196"/>
      <c r="C10" s="198"/>
      <c r="D10" s="198"/>
      <c r="E10" s="198"/>
      <c r="F10" s="198"/>
      <c r="G10" s="198"/>
      <c r="H10" s="198"/>
      <c r="I10" s="198"/>
      <c r="J10" s="198"/>
    </row>
    <row r="11" spans="1:10" s="46" customFormat="1" ht="30" customHeight="1" thickBot="1">
      <c r="A11" s="200"/>
      <c r="B11" s="201"/>
      <c r="C11" s="202"/>
      <c r="D11" s="202"/>
      <c r="E11" s="202"/>
      <c r="F11" s="202"/>
      <c r="G11" s="202"/>
      <c r="H11" s="202"/>
      <c r="I11" s="202"/>
      <c r="J11" s="202"/>
    </row>
    <row r="12" spans="1:10" ht="30" customHeight="1" thickBot="1">
      <c r="A12" s="203" t="s">
        <v>142</v>
      </c>
      <c r="B12" s="204">
        <f>B7</f>
        <v>1</v>
      </c>
      <c r="C12" s="205">
        <f aca="true" t="shared" si="0" ref="C12:J12">SUM(C7:C11)</f>
        <v>0</v>
      </c>
      <c r="D12" s="205">
        <f t="shared" si="0"/>
        <v>0</v>
      </c>
      <c r="E12" s="205">
        <f t="shared" si="0"/>
        <v>0</v>
      </c>
      <c r="F12" s="205">
        <f t="shared" si="0"/>
        <v>0</v>
      </c>
      <c r="G12" s="205">
        <f t="shared" si="0"/>
        <v>0</v>
      </c>
      <c r="H12" s="205">
        <f t="shared" si="0"/>
        <v>0</v>
      </c>
      <c r="I12" s="205">
        <f t="shared" si="0"/>
        <v>0</v>
      </c>
      <c r="J12" s="205">
        <f t="shared" si="0"/>
        <v>0</v>
      </c>
    </row>
    <row r="13" ht="12.75" customHeight="1"/>
    <row r="14" spans="1:8" ht="12.75" customHeight="1">
      <c r="A14" s="6"/>
      <c r="B14" s="34"/>
      <c r="C14" s="34"/>
      <c r="D14" s="34"/>
      <c r="E14" s="34"/>
      <c r="F14" s="34"/>
      <c r="G14" s="34"/>
      <c r="H14" s="34"/>
    </row>
    <row r="15" ht="12.75" customHeight="1">
      <c r="A15" s="46"/>
    </row>
  </sheetData>
  <sheetProtection/>
  <mergeCells count="9">
    <mergeCell ref="A2:J2"/>
    <mergeCell ref="H4:J4"/>
    <mergeCell ref="A5:A6"/>
    <mergeCell ref="B5:B6"/>
    <mergeCell ref="C5:C6"/>
    <mergeCell ref="D5:D6"/>
    <mergeCell ref="E5:H5"/>
    <mergeCell ref="I5:I6"/>
    <mergeCell ref="J5:J6"/>
  </mergeCells>
  <printOptions/>
  <pageMargins left="0.7086614173228347" right="0.7086614173228347" top="0.7480314960629921" bottom="0.7480314960629921" header="0.31496062992125984" footer="0.31496062992125984"/>
  <pageSetup horizontalDpi="300" verticalDpi="300" orientation="landscape" paperSize="9" scale="80" r:id="rId1"/>
</worksheet>
</file>

<file path=xl/worksheets/sheet4.xml><?xml version="1.0" encoding="utf-8"?>
<worksheet xmlns="http://schemas.openxmlformats.org/spreadsheetml/2006/main" xmlns:r="http://schemas.openxmlformats.org/officeDocument/2006/relationships">
  <sheetPr>
    <tabColor rgb="FFFFFF00"/>
  </sheetPr>
  <dimension ref="A4:K356"/>
  <sheetViews>
    <sheetView workbookViewId="0" topLeftCell="A1">
      <selection activeCell="L14" sqref="L14"/>
    </sheetView>
  </sheetViews>
  <sheetFormatPr defaultColWidth="9.140625" defaultRowHeight="12.75" customHeight="1"/>
  <cols>
    <col min="1" max="1" width="23.00390625" style="41" customWidth="1"/>
    <col min="2" max="2" width="49.7109375" style="41" customWidth="1"/>
    <col min="3" max="9" width="8.7109375" style="62" customWidth="1"/>
    <col min="10" max="10" width="6.421875" style="62" customWidth="1"/>
    <col min="11" max="11" width="8.7109375" style="62" customWidth="1"/>
    <col min="12" max="16384" width="9.140625" style="41" customWidth="1"/>
  </cols>
  <sheetData>
    <row r="4" spans="1:11" ht="12.75" customHeight="1">
      <c r="A4" s="485" t="s">
        <v>90</v>
      </c>
      <c r="B4" s="485"/>
      <c r="C4" s="485"/>
      <c r="D4" s="485"/>
      <c r="E4" s="485"/>
      <c r="F4" s="485"/>
      <c r="G4" s="485"/>
      <c r="H4" s="485"/>
      <c r="I4" s="485"/>
      <c r="J4" s="485"/>
      <c r="K4" s="485"/>
    </row>
    <row r="6" spans="8:11" ht="12.75" customHeight="1" thickBot="1">
      <c r="H6" s="502" t="s">
        <v>263</v>
      </c>
      <c r="I6" s="503"/>
      <c r="J6" s="503"/>
      <c r="K6" s="503"/>
    </row>
    <row r="7" spans="1:11" ht="19.5" customHeight="1" thickBot="1">
      <c r="A7" s="504" t="s">
        <v>102</v>
      </c>
      <c r="B7" s="505"/>
      <c r="C7" s="506" t="s">
        <v>49</v>
      </c>
      <c r="D7" s="507"/>
      <c r="E7" s="507"/>
      <c r="F7" s="507"/>
      <c r="G7" s="507"/>
      <c r="H7" s="507"/>
      <c r="I7" s="507"/>
      <c r="J7" s="507"/>
      <c r="K7" s="508"/>
    </row>
    <row r="8" spans="1:11" ht="19.5" customHeight="1" thickBot="1">
      <c r="A8" s="504" t="s">
        <v>103</v>
      </c>
      <c r="B8" s="505"/>
      <c r="C8" s="506" t="s">
        <v>9</v>
      </c>
      <c r="D8" s="507"/>
      <c r="E8" s="507"/>
      <c r="F8" s="507"/>
      <c r="G8" s="507"/>
      <c r="H8" s="507"/>
      <c r="I8" s="507"/>
      <c r="J8" s="507"/>
      <c r="K8" s="508"/>
    </row>
    <row r="9" spans="1:11" ht="19.5" customHeight="1">
      <c r="A9" s="189" t="s">
        <v>104</v>
      </c>
      <c r="B9" s="69" t="s">
        <v>105</v>
      </c>
      <c r="C9" s="496" t="s">
        <v>156</v>
      </c>
      <c r="D9" s="497"/>
      <c r="E9" s="497"/>
      <c r="F9" s="497"/>
      <c r="G9" s="497"/>
      <c r="H9" s="497"/>
      <c r="I9" s="497"/>
      <c r="J9" s="497"/>
      <c r="K9" s="498"/>
    </row>
    <row r="10" spans="1:11" ht="19.5" customHeight="1">
      <c r="A10" s="190"/>
      <c r="B10" s="70" t="s">
        <v>106</v>
      </c>
      <c r="C10" s="499" t="s">
        <v>2</v>
      </c>
      <c r="D10" s="500"/>
      <c r="E10" s="500"/>
      <c r="F10" s="500"/>
      <c r="G10" s="500"/>
      <c r="H10" s="500"/>
      <c r="I10" s="500"/>
      <c r="J10" s="500"/>
      <c r="K10" s="501"/>
    </row>
    <row r="11" spans="1:11" ht="19.5" customHeight="1">
      <c r="A11" s="190"/>
      <c r="B11" s="70" t="s">
        <v>107</v>
      </c>
      <c r="C11" s="509" t="s">
        <v>8</v>
      </c>
      <c r="D11" s="510"/>
      <c r="E11" s="510"/>
      <c r="F11" s="510"/>
      <c r="G11" s="510"/>
      <c r="H11" s="510"/>
      <c r="I11" s="510"/>
      <c r="J11" s="510"/>
      <c r="K11" s="511"/>
    </row>
    <row r="12" spans="1:11" ht="19.5" customHeight="1">
      <c r="A12" s="190"/>
      <c r="B12" s="70" t="s">
        <v>129</v>
      </c>
      <c r="C12" s="509" t="s">
        <v>267</v>
      </c>
      <c r="D12" s="510"/>
      <c r="E12" s="510"/>
      <c r="F12" s="510"/>
      <c r="G12" s="510"/>
      <c r="H12" s="510"/>
      <c r="I12" s="510"/>
      <c r="J12" s="510"/>
      <c r="K12" s="511"/>
    </row>
    <row r="13" spans="1:11" ht="19.5" customHeight="1">
      <c r="A13" s="190"/>
      <c r="B13" s="70" t="s">
        <v>108</v>
      </c>
      <c r="C13" s="509" t="s">
        <v>157</v>
      </c>
      <c r="D13" s="510"/>
      <c r="E13" s="510"/>
      <c r="F13" s="510"/>
      <c r="G13" s="510"/>
      <c r="H13" s="510"/>
      <c r="I13" s="510"/>
      <c r="J13" s="510"/>
      <c r="K13" s="511"/>
    </row>
    <row r="14" spans="1:11" ht="19.5" customHeight="1">
      <c r="A14" s="190"/>
      <c r="B14" s="70" t="s">
        <v>146</v>
      </c>
      <c r="C14" s="512">
        <f>C16+C17+C18</f>
        <v>31210</v>
      </c>
      <c r="D14" s="513"/>
      <c r="E14" s="513"/>
      <c r="F14" s="513"/>
      <c r="G14" s="513"/>
      <c r="H14" s="513"/>
      <c r="I14" s="513"/>
      <c r="J14" s="513"/>
      <c r="K14" s="514"/>
    </row>
    <row r="15" spans="1:11" ht="19.5" customHeight="1">
      <c r="A15" s="190"/>
      <c r="B15" s="70" t="s">
        <v>261</v>
      </c>
      <c r="C15" s="512">
        <v>0</v>
      </c>
      <c r="D15" s="513"/>
      <c r="E15" s="513"/>
      <c r="F15" s="513"/>
      <c r="G15" s="513"/>
      <c r="H15" s="513"/>
      <c r="I15" s="513"/>
      <c r="J15" s="513"/>
      <c r="K15" s="514"/>
    </row>
    <row r="16" spans="1:11" ht="19.5" customHeight="1">
      <c r="A16" s="190"/>
      <c r="B16" s="70" t="s">
        <v>154</v>
      </c>
      <c r="C16" s="512">
        <v>9742</v>
      </c>
      <c r="D16" s="513"/>
      <c r="E16" s="513"/>
      <c r="F16" s="513"/>
      <c r="G16" s="513"/>
      <c r="H16" s="513"/>
      <c r="I16" s="513"/>
      <c r="J16" s="513"/>
      <c r="K16" s="514"/>
    </row>
    <row r="17" spans="1:11" ht="19.5" customHeight="1">
      <c r="A17" s="190"/>
      <c r="B17" s="70" t="s">
        <v>254</v>
      </c>
      <c r="C17" s="512">
        <v>10265</v>
      </c>
      <c r="D17" s="513"/>
      <c r="E17" s="513"/>
      <c r="F17" s="513"/>
      <c r="G17" s="513"/>
      <c r="H17" s="513"/>
      <c r="I17" s="513"/>
      <c r="J17" s="513"/>
      <c r="K17" s="514"/>
    </row>
    <row r="18" spans="1:11" ht="19.5" customHeight="1" thickBot="1">
      <c r="A18" s="191"/>
      <c r="B18" s="71" t="s">
        <v>264</v>
      </c>
      <c r="C18" s="512">
        <v>11203</v>
      </c>
      <c r="D18" s="513"/>
      <c r="E18" s="513"/>
      <c r="F18" s="513"/>
      <c r="G18" s="513"/>
      <c r="H18" s="513"/>
      <c r="I18" s="513"/>
      <c r="J18" s="513"/>
      <c r="K18" s="514"/>
    </row>
    <row r="19" spans="1:11" ht="19.5" customHeight="1" thickBot="1">
      <c r="A19" s="515" t="s">
        <v>109</v>
      </c>
      <c r="B19" s="516"/>
      <c r="C19" s="516"/>
      <c r="D19" s="516"/>
      <c r="E19" s="516"/>
      <c r="F19" s="516"/>
      <c r="G19" s="516"/>
      <c r="H19" s="516"/>
      <c r="I19" s="516"/>
      <c r="J19" s="516"/>
      <c r="K19" s="517"/>
    </row>
    <row r="20" spans="1:11" ht="19.5" customHeight="1">
      <c r="A20" s="518" t="s">
        <v>131</v>
      </c>
      <c r="B20" s="519"/>
      <c r="C20" s="519"/>
      <c r="D20" s="519"/>
      <c r="E20" s="519"/>
      <c r="F20" s="519"/>
      <c r="G20" s="519"/>
      <c r="H20" s="519"/>
      <c r="I20" s="519"/>
      <c r="J20" s="519"/>
      <c r="K20" s="520"/>
    </row>
    <row r="21" spans="1:11" ht="19.5" customHeight="1" thickBot="1">
      <c r="A21" s="521" t="s">
        <v>60</v>
      </c>
      <c r="B21" s="522"/>
      <c r="C21" s="523"/>
      <c r="D21" s="523"/>
      <c r="E21" s="523"/>
      <c r="F21" s="523"/>
      <c r="G21" s="523"/>
      <c r="H21" s="523"/>
      <c r="I21" s="523"/>
      <c r="J21" s="523"/>
      <c r="K21" s="524"/>
    </row>
    <row r="22" spans="1:11" ht="19.5" customHeight="1" thickBot="1">
      <c r="A22" s="530" t="s">
        <v>61</v>
      </c>
      <c r="B22" s="531"/>
      <c r="C22" s="532" t="s">
        <v>155</v>
      </c>
      <c r="D22" s="533"/>
      <c r="E22" s="534"/>
      <c r="F22" s="532" t="s">
        <v>255</v>
      </c>
      <c r="G22" s="533"/>
      <c r="H22" s="534"/>
      <c r="I22" s="532" t="s">
        <v>272</v>
      </c>
      <c r="J22" s="533"/>
      <c r="K22" s="534"/>
    </row>
    <row r="23" spans="1:11" ht="27" customHeight="1">
      <c r="A23" s="535" t="s">
        <v>132</v>
      </c>
      <c r="B23" s="537" t="s">
        <v>133</v>
      </c>
      <c r="C23" s="539" t="s">
        <v>42</v>
      </c>
      <c r="D23" s="540"/>
      <c r="E23" s="528" t="s">
        <v>43</v>
      </c>
      <c r="F23" s="539" t="s">
        <v>42</v>
      </c>
      <c r="G23" s="540"/>
      <c r="H23" s="528" t="s">
        <v>43</v>
      </c>
      <c r="I23" s="539" t="s">
        <v>42</v>
      </c>
      <c r="J23" s="540"/>
      <c r="K23" s="528" t="s">
        <v>43</v>
      </c>
    </row>
    <row r="24" spans="1:11" ht="19.5" customHeight="1" thickBot="1">
      <c r="A24" s="536"/>
      <c r="B24" s="538"/>
      <c r="C24" s="96" t="s">
        <v>44</v>
      </c>
      <c r="D24" s="97" t="s">
        <v>45</v>
      </c>
      <c r="E24" s="529"/>
      <c r="F24" s="96" t="s">
        <v>44</v>
      </c>
      <c r="G24" s="97" t="s">
        <v>45</v>
      </c>
      <c r="H24" s="529"/>
      <c r="I24" s="96" t="s">
        <v>44</v>
      </c>
      <c r="J24" s="97" t="s">
        <v>45</v>
      </c>
      <c r="K24" s="529"/>
    </row>
    <row r="25" spans="1:11" ht="19.5" customHeight="1">
      <c r="A25" s="525" t="s">
        <v>158</v>
      </c>
      <c r="B25" s="81" t="s">
        <v>19</v>
      </c>
      <c r="C25" s="193">
        <v>300</v>
      </c>
      <c r="D25" s="238" t="s">
        <v>147</v>
      </c>
      <c r="E25" s="192">
        <v>45</v>
      </c>
      <c r="F25" s="193">
        <v>320</v>
      </c>
      <c r="G25" s="238" t="s">
        <v>147</v>
      </c>
      <c r="H25" s="192">
        <v>50</v>
      </c>
      <c r="I25" s="193">
        <v>340</v>
      </c>
      <c r="J25" s="238" t="s">
        <v>147</v>
      </c>
      <c r="K25" s="192">
        <v>50</v>
      </c>
    </row>
    <row r="26" spans="1:11" ht="19.5" customHeight="1">
      <c r="A26" s="526"/>
      <c r="B26" s="84" t="s">
        <v>20</v>
      </c>
      <c r="C26" s="239">
        <v>200</v>
      </c>
      <c r="D26" s="194" t="s">
        <v>147</v>
      </c>
      <c r="E26" s="240">
        <v>90</v>
      </c>
      <c r="F26" s="239">
        <v>210</v>
      </c>
      <c r="G26" s="194" t="s">
        <v>147</v>
      </c>
      <c r="H26" s="240">
        <v>100</v>
      </c>
      <c r="I26" s="239">
        <v>220</v>
      </c>
      <c r="J26" s="194" t="s">
        <v>147</v>
      </c>
      <c r="K26" s="240">
        <v>100</v>
      </c>
    </row>
    <row r="27" spans="1:11" ht="19.5" customHeight="1">
      <c r="A27" s="526"/>
      <c r="B27" s="82" t="s">
        <v>21</v>
      </c>
      <c r="C27" s="239">
        <v>150</v>
      </c>
      <c r="D27" s="194" t="s">
        <v>147</v>
      </c>
      <c r="E27" s="240">
        <v>25</v>
      </c>
      <c r="F27" s="239">
        <v>160</v>
      </c>
      <c r="G27" s="194" t="s">
        <v>147</v>
      </c>
      <c r="H27" s="240">
        <v>25</v>
      </c>
      <c r="I27" s="239">
        <v>170</v>
      </c>
      <c r="J27" s="194" t="s">
        <v>147</v>
      </c>
      <c r="K27" s="240">
        <v>25</v>
      </c>
    </row>
    <row r="28" spans="1:11" ht="19.5" customHeight="1">
      <c r="A28" s="526"/>
      <c r="B28" s="82" t="s">
        <v>201</v>
      </c>
      <c r="C28" s="239">
        <v>1</v>
      </c>
      <c r="D28" s="194" t="s">
        <v>29</v>
      </c>
      <c r="E28" s="240">
        <v>380</v>
      </c>
      <c r="F28" s="239">
        <v>1</v>
      </c>
      <c r="G28" s="194" t="s">
        <v>29</v>
      </c>
      <c r="H28" s="240">
        <v>400</v>
      </c>
      <c r="I28" s="239">
        <v>1</v>
      </c>
      <c r="J28" s="194" t="s">
        <v>29</v>
      </c>
      <c r="K28" s="240">
        <v>450</v>
      </c>
    </row>
    <row r="29" spans="1:11" ht="19.5" customHeight="1">
      <c r="A29" s="526"/>
      <c r="B29" s="82" t="s">
        <v>22</v>
      </c>
      <c r="C29" s="239">
        <v>150</v>
      </c>
      <c r="D29" s="194" t="s">
        <v>147</v>
      </c>
      <c r="E29" s="240">
        <v>50</v>
      </c>
      <c r="F29" s="239">
        <v>160</v>
      </c>
      <c r="G29" s="194" t="s">
        <v>147</v>
      </c>
      <c r="H29" s="240">
        <v>60</v>
      </c>
      <c r="I29" s="239">
        <v>170</v>
      </c>
      <c r="J29" s="194" t="s">
        <v>147</v>
      </c>
      <c r="K29" s="240">
        <v>60</v>
      </c>
    </row>
    <row r="30" spans="1:11" ht="19.5" customHeight="1">
      <c r="A30" s="526"/>
      <c r="B30" s="82" t="s">
        <v>23</v>
      </c>
      <c r="C30" s="239">
        <v>20</v>
      </c>
      <c r="D30" s="194" t="s">
        <v>147</v>
      </c>
      <c r="E30" s="240">
        <v>6</v>
      </c>
      <c r="F30" s="239">
        <v>20</v>
      </c>
      <c r="G30" s="194" t="s">
        <v>147</v>
      </c>
      <c r="H30" s="240">
        <v>10</v>
      </c>
      <c r="I30" s="239">
        <v>20</v>
      </c>
      <c r="J30" s="194" t="s">
        <v>147</v>
      </c>
      <c r="K30" s="240">
        <v>10</v>
      </c>
    </row>
    <row r="31" spans="1:11" ht="19.5" customHeight="1" thickBot="1">
      <c r="A31" s="526"/>
      <c r="B31" s="82" t="s">
        <v>202</v>
      </c>
      <c r="C31" s="239">
        <v>1</v>
      </c>
      <c r="D31" s="194" t="s">
        <v>29</v>
      </c>
      <c r="E31" s="240">
        <v>50</v>
      </c>
      <c r="F31" s="239">
        <v>1</v>
      </c>
      <c r="G31" s="194" t="s">
        <v>29</v>
      </c>
      <c r="H31" s="240">
        <v>50</v>
      </c>
      <c r="I31" s="239">
        <v>1</v>
      </c>
      <c r="J31" s="194" t="s">
        <v>29</v>
      </c>
      <c r="K31" s="240">
        <v>55</v>
      </c>
    </row>
    <row r="32" spans="1:11" ht="19.5" customHeight="1" thickBot="1">
      <c r="A32" s="527"/>
      <c r="B32" s="60" t="s">
        <v>142</v>
      </c>
      <c r="C32" s="241">
        <f>SUM(C25:C31)</f>
        <v>822</v>
      </c>
      <c r="D32" s="242"/>
      <c r="E32" s="243">
        <f>SUM(E25:E31)</f>
        <v>646</v>
      </c>
      <c r="F32" s="241">
        <f>SUM(F25:F31)</f>
        <v>872</v>
      </c>
      <c r="G32" s="242"/>
      <c r="H32" s="243">
        <f>SUM(H25:H31)</f>
        <v>695</v>
      </c>
      <c r="I32" s="241">
        <f>SUM(I25:I31)</f>
        <v>922</v>
      </c>
      <c r="J32" s="242"/>
      <c r="K32" s="243">
        <f>SUM(K25:K31)</f>
        <v>750</v>
      </c>
    </row>
    <row r="33" spans="1:11" ht="19.5" customHeight="1">
      <c r="A33" s="19"/>
      <c r="B33" s="20"/>
      <c r="C33" s="21"/>
      <c r="D33" s="21"/>
      <c r="E33" s="21"/>
      <c r="F33" s="21"/>
      <c r="G33" s="21"/>
      <c r="H33" s="21"/>
      <c r="I33" s="21"/>
      <c r="J33" s="21"/>
      <c r="K33" s="22"/>
    </row>
    <row r="34" spans="1:11" ht="19.5" customHeight="1" hidden="1">
      <c r="A34" s="525" t="s">
        <v>159</v>
      </c>
      <c r="B34" s="81"/>
      <c r="C34" s="74"/>
      <c r="D34" s="72"/>
      <c r="E34" s="73"/>
      <c r="F34" s="74"/>
      <c r="G34" s="72"/>
      <c r="H34" s="73"/>
      <c r="I34" s="74"/>
      <c r="J34" s="72"/>
      <c r="K34" s="73"/>
    </row>
    <row r="35" spans="1:11" ht="19.5" customHeight="1" hidden="1">
      <c r="A35" s="526"/>
      <c r="B35" s="84"/>
      <c r="C35" s="77"/>
      <c r="D35" s="75"/>
      <c r="E35" s="76"/>
      <c r="F35" s="77"/>
      <c r="G35" s="75"/>
      <c r="H35" s="76"/>
      <c r="I35" s="77"/>
      <c r="J35" s="75"/>
      <c r="K35" s="76"/>
    </row>
    <row r="36" spans="1:11" ht="19.5" customHeight="1" hidden="1">
      <c r="A36" s="526"/>
      <c r="B36" s="82"/>
      <c r="C36" s="77"/>
      <c r="D36" s="75"/>
      <c r="E36" s="76"/>
      <c r="F36" s="77"/>
      <c r="G36" s="75"/>
      <c r="H36" s="76"/>
      <c r="I36" s="77"/>
      <c r="J36" s="75"/>
      <c r="K36" s="76"/>
    </row>
    <row r="37" spans="1:11" ht="19.5" customHeight="1" hidden="1">
      <c r="A37" s="526"/>
      <c r="B37" s="82"/>
      <c r="C37" s="77"/>
      <c r="D37" s="75"/>
      <c r="E37" s="76"/>
      <c r="F37" s="77"/>
      <c r="G37" s="75"/>
      <c r="H37" s="76"/>
      <c r="I37" s="77"/>
      <c r="J37" s="75"/>
      <c r="K37" s="76"/>
    </row>
    <row r="38" spans="1:11" ht="19.5" customHeight="1" hidden="1" thickBot="1">
      <c r="A38" s="526"/>
      <c r="B38" s="83"/>
      <c r="C38" s="78"/>
      <c r="D38" s="79"/>
      <c r="E38" s="80"/>
      <c r="F38" s="77"/>
      <c r="G38" s="75"/>
      <c r="H38" s="76"/>
      <c r="I38" s="77"/>
      <c r="J38" s="75"/>
      <c r="K38" s="76"/>
    </row>
    <row r="39" spans="1:11" ht="19.5" customHeight="1" hidden="1" thickBot="1">
      <c r="A39" s="527"/>
      <c r="B39" s="60" t="s">
        <v>142</v>
      </c>
      <c r="C39" s="85">
        <f>SUM(C34:C38)</f>
        <v>0</v>
      </c>
      <c r="D39" s="86"/>
      <c r="E39" s="95">
        <f>SUM(E34:E38)</f>
        <v>0</v>
      </c>
      <c r="F39" s="85">
        <f>SUM(F34:F38)</f>
        <v>0</v>
      </c>
      <c r="G39" s="86"/>
      <c r="H39" s="95">
        <f>SUM(H34:H38)</f>
        <v>0</v>
      </c>
      <c r="I39" s="85">
        <f>SUM(I34:I38)</f>
        <v>0</v>
      </c>
      <c r="J39" s="86"/>
      <c r="K39" s="95">
        <f>SUM(K34:K38)</f>
        <v>0</v>
      </c>
    </row>
    <row r="40" spans="1:11" ht="19.5" customHeight="1" thickBot="1">
      <c r="A40" s="19"/>
      <c r="B40" s="20"/>
      <c r="C40" s="21"/>
      <c r="D40" s="21"/>
      <c r="E40" s="21"/>
      <c r="F40" s="21"/>
      <c r="G40" s="21"/>
      <c r="H40" s="21"/>
      <c r="I40" s="21"/>
      <c r="J40" s="21"/>
      <c r="K40" s="22"/>
    </row>
    <row r="41" spans="1:11" ht="19.5" customHeight="1">
      <c r="A41" s="525" t="s">
        <v>160</v>
      </c>
      <c r="B41" s="81" t="s">
        <v>203</v>
      </c>
      <c r="C41" s="193">
        <v>1</v>
      </c>
      <c r="D41" s="238" t="s">
        <v>29</v>
      </c>
      <c r="E41" s="192">
        <v>180</v>
      </c>
      <c r="F41" s="193">
        <v>1</v>
      </c>
      <c r="G41" s="238" t="s">
        <v>29</v>
      </c>
      <c r="H41" s="192">
        <v>180</v>
      </c>
      <c r="I41" s="193">
        <v>1</v>
      </c>
      <c r="J41" s="238" t="s">
        <v>29</v>
      </c>
      <c r="K41" s="192">
        <v>200</v>
      </c>
    </row>
    <row r="42" spans="1:11" ht="19.5" customHeight="1">
      <c r="A42" s="526"/>
      <c r="B42" s="82" t="s">
        <v>204</v>
      </c>
      <c r="C42" s="239">
        <v>2000</v>
      </c>
      <c r="D42" s="194" t="s">
        <v>147</v>
      </c>
      <c r="E42" s="240">
        <v>420</v>
      </c>
      <c r="F42" s="239">
        <v>2000</v>
      </c>
      <c r="G42" s="194" t="s">
        <v>147</v>
      </c>
      <c r="H42" s="240">
        <v>450</v>
      </c>
      <c r="I42" s="239">
        <v>2000</v>
      </c>
      <c r="J42" s="194" t="s">
        <v>147</v>
      </c>
      <c r="K42" s="240">
        <v>480</v>
      </c>
    </row>
    <row r="43" spans="1:11" ht="19.5" customHeight="1">
      <c r="A43" s="526"/>
      <c r="B43" s="82" t="s">
        <v>205</v>
      </c>
      <c r="C43" s="239">
        <v>1</v>
      </c>
      <c r="D43" s="194" t="s">
        <v>29</v>
      </c>
      <c r="E43" s="240">
        <v>60</v>
      </c>
      <c r="F43" s="239">
        <v>1</v>
      </c>
      <c r="G43" s="194" t="s">
        <v>29</v>
      </c>
      <c r="H43" s="240">
        <v>60</v>
      </c>
      <c r="I43" s="239">
        <v>1</v>
      </c>
      <c r="J43" s="194" t="s">
        <v>29</v>
      </c>
      <c r="K43" s="240">
        <v>70</v>
      </c>
    </row>
    <row r="44" spans="1:11" ht="19.5" customHeight="1">
      <c r="A44" s="526"/>
      <c r="B44" s="82" t="s">
        <v>206</v>
      </c>
      <c r="C44" s="239">
        <v>300</v>
      </c>
      <c r="D44" s="194" t="s">
        <v>147</v>
      </c>
      <c r="E44" s="240">
        <v>40</v>
      </c>
      <c r="F44" s="239">
        <v>300</v>
      </c>
      <c r="G44" s="194" t="s">
        <v>147</v>
      </c>
      <c r="H44" s="240">
        <v>40</v>
      </c>
      <c r="I44" s="239">
        <v>300</v>
      </c>
      <c r="J44" s="194" t="s">
        <v>147</v>
      </c>
      <c r="K44" s="240">
        <v>40</v>
      </c>
    </row>
    <row r="45" spans="1:11" ht="19.5" customHeight="1" thickBot="1">
      <c r="A45" s="526"/>
      <c r="B45" s="83" t="s">
        <v>207</v>
      </c>
      <c r="C45" s="244">
        <v>20</v>
      </c>
      <c r="D45" s="245" t="s">
        <v>147</v>
      </c>
      <c r="E45" s="246">
        <v>10</v>
      </c>
      <c r="F45" s="239">
        <v>20</v>
      </c>
      <c r="G45" s="194" t="s">
        <v>147</v>
      </c>
      <c r="H45" s="240">
        <v>10</v>
      </c>
      <c r="I45" s="239">
        <v>20</v>
      </c>
      <c r="J45" s="194" t="s">
        <v>147</v>
      </c>
      <c r="K45" s="240">
        <v>15</v>
      </c>
    </row>
    <row r="46" spans="1:11" ht="19.5" customHeight="1" thickBot="1">
      <c r="A46" s="527"/>
      <c r="B46" s="60" t="s">
        <v>142</v>
      </c>
      <c r="C46" s="241">
        <f>SUM(C41:C45)</f>
        <v>2322</v>
      </c>
      <c r="D46" s="242"/>
      <c r="E46" s="243">
        <f>SUM(E41:E45)</f>
        <v>710</v>
      </c>
      <c r="F46" s="241">
        <f>SUM(F41:F45)</f>
        <v>2322</v>
      </c>
      <c r="G46" s="242"/>
      <c r="H46" s="243">
        <f>SUM(H41:H45)</f>
        <v>740</v>
      </c>
      <c r="I46" s="241">
        <f>SUM(I41:I45)</f>
        <v>2322</v>
      </c>
      <c r="J46" s="242"/>
      <c r="K46" s="243">
        <f>SUM(K41:K45)</f>
        <v>805</v>
      </c>
    </row>
    <row r="47" spans="1:11" ht="19.5" customHeight="1" thickBot="1">
      <c r="A47" s="19"/>
      <c r="B47" s="20"/>
      <c r="C47" s="21"/>
      <c r="D47" s="21"/>
      <c r="E47" s="21"/>
      <c r="F47" s="21"/>
      <c r="G47" s="21"/>
      <c r="H47" s="21"/>
      <c r="I47" s="21"/>
      <c r="J47" s="21"/>
      <c r="K47" s="22"/>
    </row>
    <row r="48" spans="1:11" ht="19.5" customHeight="1" hidden="1">
      <c r="A48" s="525" t="s">
        <v>161</v>
      </c>
      <c r="B48" s="81"/>
      <c r="C48" s="74"/>
      <c r="D48" s="72"/>
      <c r="E48" s="73"/>
      <c r="F48" s="74"/>
      <c r="G48" s="72"/>
      <c r="H48" s="73"/>
      <c r="I48" s="74"/>
      <c r="J48" s="72"/>
      <c r="K48" s="73"/>
    </row>
    <row r="49" spans="1:11" ht="19.5" customHeight="1" hidden="1">
      <c r="A49" s="526"/>
      <c r="B49" s="84"/>
      <c r="C49" s="77"/>
      <c r="D49" s="75"/>
      <c r="E49" s="76"/>
      <c r="F49" s="77"/>
      <c r="G49" s="75"/>
      <c r="H49" s="76"/>
      <c r="I49" s="77"/>
      <c r="J49" s="75"/>
      <c r="K49" s="76"/>
    </row>
    <row r="50" spans="1:11" ht="19.5" customHeight="1" hidden="1">
      <c r="A50" s="526"/>
      <c r="B50" s="82"/>
      <c r="C50" s="77"/>
      <c r="D50" s="75"/>
      <c r="E50" s="76"/>
      <c r="F50" s="77"/>
      <c r="G50" s="75"/>
      <c r="H50" s="76"/>
      <c r="I50" s="77"/>
      <c r="J50" s="75"/>
      <c r="K50" s="76"/>
    </row>
    <row r="51" spans="1:11" ht="19.5" customHeight="1" hidden="1">
      <c r="A51" s="526"/>
      <c r="B51" s="82"/>
      <c r="C51" s="77"/>
      <c r="D51" s="75"/>
      <c r="E51" s="76"/>
      <c r="F51" s="77"/>
      <c r="G51" s="75"/>
      <c r="H51" s="76"/>
      <c r="I51" s="77"/>
      <c r="J51" s="75"/>
      <c r="K51" s="76"/>
    </row>
    <row r="52" spans="1:11" ht="19.5" customHeight="1" hidden="1" thickBot="1">
      <c r="A52" s="526"/>
      <c r="B52" s="83"/>
      <c r="C52" s="78"/>
      <c r="D52" s="79"/>
      <c r="E52" s="80"/>
      <c r="F52" s="77"/>
      <c r="G52" s="75"/>
      <c r="H52" s="76"/>
      <c r="I52" s="77"/>
      <c r="J52" s="75"/>
      <c r="K52" s="76"/>
    </row>
    <row r="53" spans="1:11" ht="19.5" customHeight="1" hidden="1" thickBot="1">
      <c r="A53" s="527"/>
      <c r="B53" s="60" t="s">
        <v>142</v>
      </c>
      <c r="C53" s="85">
        <f>SUM(C48:C52)</f>
        <v>0</v>
      </c>
      <c r="D53" s="86"/>
      <c r="E53" s="95">
        <f>SUM(E48:E52)</f>
        <v>0</v>
      </c>
      <c r="F53" s="85">
        <f>SUM(F48:F52)</f>
        <v>0</v>
      </c>
      <c r="G53" s="86"/>
      <c r="H53" s="95">
        <f>SUM(H48:H52)</f>
        <v>0</v>
      </c>
      <c r="I53" s="85">
        <f>SUM(I48:I52)</f>
        <v>0</v>
      </c>
      <c r="J53" s="86"/>
      <c r="K53" s="95">
        <f>SUM(K48:K52)</f>
        <v>0</v>
      </c>
    </row>
    <row r="54" spans="1:11" ht="19.5" customHeight="1" hidden="1" thickBot="1">
      <c r="A54" s="19"/>
      <c r="B54" s="20"/>
      <c r="C54" s="21"/>
      <c r="D54" s="21"/>
      <c r="E54" s="21"/>
      <c r="F54" s="21"/>
      <c r="G54" s="21"/>
      <c r="H54" s="21"/>
      <c r="I54" s="21"/>
      <c r="J54" s="21"/>
      <c r="K54" s="22"/>
    </row>
    <row r="55" spans="1:11" ht="19.5" customHeight="1" hidden="1">
      <c r="A55" s="525" t="s">
        <v>162</v>
      </c>
      <c r="B55" s="81"/>
      <c r="C55" s="74"/>
      <c r="D55" s="72"/>
      <c r="E55" s="73"/>
      <c r="F55" s="74"/>
      <c r="G55" s="72"/>
      <c r="H55" s="73"/>
      <c r="I55" s="74"/>
      <c r="J55" s="72"/>
      <c r="K55" s="73"/>
    </row>
    <row r="56" spans="1:11" ht="19.5" customHeight="1" hidden="1">
      <c r="A56" s="526"/>
      <c r="B56" s="84"/>
      <c r="C56" s="77"/>
      <c r="D56" s="75"/>
      <c r="E56" s="76"/>
      <c r="F56" s="77"/>
      <c r="G56" s="75"/>
      <c r="H56" s="76"/>
      <c r="I56" s="77"/>
      <c r="J56" s="75"/>
      <c r="K56" s="76"/>
    </row>
    <row r="57" spans="1:11" ht="19.5" customHeight="1" hidden="1">
      <c r="A57" s="526"/>
      <c r="B57" s="84"/>
      <c r="C57" s="77"/>
      <c r="D57" s="75"/>
      <c r="E57" s="76"/>
      <c r="F57" s="77"/>
      <c r="G57" s="75"/>
      <c r="H57" s="76"/>
      <c r="I57" s="77"/>
      <c r="J57" s="75"/>
      <c r="K57" s="76"/>
    </row>
    <row r="58" spans="1:11" ht="19.5" customHeight="1" hidden="1">
      <c r="A58" s="526"/>
      <c r="B58" s="82"/>
      <c r="C58" s="77"/>
      <c r="D58" s="75"/>
      <c r="E58" s="76"/>
      <c r="F58" s="77"/>
      <c r="G58" s="75"/>
      <c r="H58" s="76"/>
      <c r="I58" s="77"/>
      <c r="J58" s="75"/>
      <c r="K58" s="76"/>
    </row>
    <row r="59" spans="1:11" ht="19.5" customHeight="1" hidden="1">
      <c r="A59" s="526"/>
      <c r="B59" s="82"/>
      <c r="C59" s="77"/>
      <c r="D59" s="75"/>
      <c r="E59" s="76"/>
      <c r="F59" s="77"/>
      <c r="G59" s="75"/>
      <c r="H59" s="76"/>
      <c r="I59" s="77"/>
      <c r="J59" s="75"/>
      <c r="K59" s="76"/>
    </row>
    <row r="60" spans="1:11" ht="19.5" customHeight="1" hidden="1" thickBot="1">
      <c r="A60" s="526"/>
      <c r="B60" s="83"/>
      <c r="C60" s="78"/>
      <c r="D60" s="79"/>
      <c r="E60" s="80"/>
      <c r="F60" s="77"/>
      <c r="G60" s="75"/>
      <c r="H60" s="76"/>
      <c r="I60" s="77"/>
      <c r="J60" s="75"/>
      <c r="K60" s="76"/>
    </row>
    <row r="61" spans="1:11" ht="19.5" customHeight="1" hidden="1" thickBot="1">
      <c r="A61" s="527"/>
      <c r="B61" s="60" t="s">
        <v>142</v>
      </c>
      <c r="C61" s="85">
        <f>SUM(C55:C60)</f>
        <v>0</v>
      </c>
      <c r="D61" s="86"/>
      <c r="E61" s="95">
        <f>SUM(E55:E60)</f>
        <v>0</v>
      </c>
      <c r="F61" s="85">
        <f>SUM(F55:F60)</f>
        <v>0</v>
      </c>
      <c r="G61" s="86"/>
      <c r="H61" s="95">
        <f>SUM(H55:H60)</f>
        <v>0</v>
      </c>
      <c r="I61" s="85">
        <f>SUM(I55:I60)</f>
        <v>0</v>
      </c>
      <c r="J61" s="86"/>
      <c r="K61" s="95">
        <f>SUM(K55:K60)</f>
        <v>0</v>
      </c>
    </row>
    <row r="62" spans="1:11" ht="19.5" customHeight="1" hidden="1" thickBot="1">
      <c r="A62" s="19"/>
      <c r="B62" s="20"/>
      <c r="C62" s="21"/>
      <c r="D62" s="21"/>
      <c r="E62" s="21"/>
      <c r="F62" s="21"/>
      <c r="G62" s="21"/>
      <c r="H62" s="21"/>
      <c r="I62" s="21"/>
      <c r="J62" s="21"/>
      <c r="K62" s="22"/>
    </row>
    <row r="63" spans="1:11" ht="19.5" customHeight="1" hidden="1">
      <c r="A63" s="525" t="s">
        <v>163</v>
      </c>
      <c r="B63" s="81"/>
      <c r="C63" s="74"/>
      <c r="D63" s="72"/>
      <c r="E63" s="73"/>
      <c r="F63" s="74"/>
      <c r="G63" s="72"/>
      <c r="H63" s="73"/>
      <c r="I63" s="74"/>
      <c r="J63" s="72"/>
      <c r="K63" s="73"/>
    </row>
    <row r="64" spans="1:11" ht="19.5" customHeight="1" hidden="1">
      <c r="A64" s="526"/>
      <c r="B64" s="84"/>
      <c r="C64" s="77"/>
      <c r="D64" s="75"/>
      <c r="E64" s="76"/>
      <c r="F64" s="77"/>
      <c r="G64" s="75"/>
      <c r="H64" s="76"/>
      <c r="I64" s="77"/>
      <c r="J64" s="75"/>
      <c r="K64" s="76"/>
    </row>
    <row r="65" spans="1:11" ht="19.5" customHeight="1" hidden="1">
      <c r="A65" s="526"/>
      <c r="B65" s="84"/>
      <c r="C65" s="77"/>
      <c r="D65" s="75"/>
      <c r="E65" s="76"/>
      <c r="F65" s="77"/>
      <c r="G65" s="75"/>
      <c r="H65" s="76"/>
      <c r="I65" s="77"/>
      <c r="J65" s="75"/>
      <c r="K65" s="76"/>
    </row>
    <row r="66" spans="1:11" ht="19.5" customHeight="1" hidden="1">
      <c r="A66" s="526"/>
      <c r="B66" s="82"/>
      <c r="C66" s="77"/>
      <c r="D66" s="75"/>
      <c r="E66" s="76"/>
      <c r="F66" s="77"/>
      <c r="G66" s="75"/>
      <c r="H66" s="76"/>
      <c r="I66" s="77"/>
      <c r="J66" s="75"/>
      <c r="K66" s="76"/>
    </row>
    <row r="67" spans="1:11" ht="19.5" customHeight="1" hidden="1">
      <c r="A67" s="526"/>
      <c r="B67" s="82"/>
      <c r="C67" s="77"/>
      <c r="D67" s="75"/>
      <c r="E67" s="76"/>
      <c r="F67" s="77"/>
      <c r="G67" s="75"/>
      <c r="H67" s="76"/>
      <c r="I67" s="77"/>
      <c r="J67" s="75"/>
      <c r="K67" s="76"/>
    </row>
    <row r="68" spans="1:11" ht="19.5" customHeight="1" hidden="1" thickBot="1">
      <c r="A68" s="526"/>
      <c r="B68" s="83"/>
      <c r="C68" s="78"/>
      <c r="D68" s="79"/>
      <c r="E68" s="80"/>
      <c r="F68" s="77"/>
      <c r="G68" s="75"/>
      <c r="H68" s="76"/>
      <c r="I68" s="77"/>
      <c r="J68" s="75"/>
      <c r="K68" s="76"/>
    </row>
    <row r="69" spans="1:11" ht="19.5" customHeight="1" hidden="1" thickBot="1">
      <c r="A69" s="527"/>
      <c r="B69" s="60" t="s">
        <v>142</v>
      </c>
      <c r="C69" s="85">
        <f>SUM(C63:C68)</f>
        <v>0</v>
      </c>
      <c r="D69" s="86"/>
      <c r="E69" s="95">
        <f>SUM(E63:E68)</f>
        <v>0</v>
      </c>
      <c r="F69" s="85">
        <f>SUM(F63:F68)</f>
        <v>0</v>
      </c>
      <c r="G69" s="86"/>
      <c r="H69" s="95">
        <f>SUM(H63:H68)</f>
        <v>0</v>
      </c>
      <c r="I69" s="85">
        <f>SUM(I63:I68)</f>
        <v>0</v>
      </c>
      <c r="J69" s="86"/>
      <c r="K69" s="95">
        <f>SUM(K63:K68)</f>
        <v>0</v>
      </c>
    </row>
    <row r="70" spans="1:11" ht="19.5" customHeight="1" thickBot="1">
      <c r="A70" s="541" t="s">
        <v>62</v>
      </c>
      <c r="B70" s="542"/>
      <c r="C70" s="89">
        <f>C32+C39+C46+C53+C61+C69</f>
        <v>3144</v>
      </c>
      <c r="D70" s="90"/>
      <c r="E70" s="91">
        <f>E32+E39+E46+E53+E61+E69</f>
        <v>1356</v>
      </c>
      <c r="F70" s="89">
        <f>F32+F39+F46+F53+F61+F69</f>
        <v>3194</v>
      </c>
      <c r="G70" s="90"/>
      <c r="H70" s="91">
        <f>H32+H39+H46+H53+H61+H69</f>
        <v>1435</v>
      </c>
      <c r="I70" s="89">
        <f>I32+I39+I46+I53+I61+I69</f>
        <v>3244</v>
      </c>
      <c r="J70" s="90"/>
      <c r="K70" s="92">
        <f>K32+K39+K46+K53+K61+K69</f>
        <v>1555</v>
      </c>
    </row>
    <row r="71" spans="1:11" ht="19.5" customHeight="1" thickBot="1">
      <c r="A71" s="19"/>
      <c r="B71" s="20"/>
      <c r="C71" s="21"/>
      <c r="D71" s="21"/>
      <c r="E71" s="21"/>
      <c r="F71" s="21"/>
      <c r="G71" s="21"/>
      <c r="H71" s="21"/>
      <c r="I71" s="21"/>
      <c r="J71" s="21"/>
      <c r="K71" s="22"/>
    </row>
    <row r="72" spans="1:11" ht="19.5" customHeight="1" thickBot="1">
      <c r="A72" s="543" t="s">
        <v>134</v>
      </c>
      <c r="B72" s="544"/>
      <c r="C72" s="545"/>
      <c r="D72" s="545"/>
      <c r="E72" s="545"/>
      <c r="F72" s="545"/>
      <c r="G72" s="545"/>
      <c r="H72" s="545"/>
      <c r="I72" s="545"/>
      <c r="J72" s="545"/>
      <c r="K72" s="546"/>
    </row>
    <row r="73" spans="1:11" ht="19.5" customHeight="1">
      <c r="A73" s="525" t="s">
        <v>164</v>
      </c>
      <c r="B73" s="178" t="s">
        <v>208</v>
      </c>
      <c r="C73" s="193">
        <v>5</v>
      </c>
      <c r="D73" s="238" t="s">
        <v>147</v>
      </c>
      <c r="E73" s="192">
        <v>30</v>
      </c>
      <c r="F73" s="193">
        <v>5</v>
      </c>
      <c r="G73" s="238" t="s">
        <v>147</v>
      </c>
      <c r="H73" s="192">
        <v>30</v>
      </c>
      <c r="I73" s="193">
        <v>5</v>
      </c>
      <c r="J73" s="238" t="s">
        <v>147</v>
      </c>
      <c r="K73" s="192">
        <v>30</v>
      </c>
    </row>
    <row r="74" spans="1:11" ht="19.5" customHeight="1">
      <c r="A74" s="526"/>
      <c r="B74" s="179" t="s">
        <v>121</v>
      </c>
      <c r="C74" s="247">
        <v>200</v>
      </c>
      <c r="D74" s="248" t="s">
        <v>147</v>
      </c>
      <c r="E74" s="249">
        <v>42</v>
      </c>
      <c r="F74" s="247">
        <v>200</v>
      </c>
      <c r="G74" s="248" t="s">
        <v>147</v>
      </c>
      <c r="H74" s="249">
        <v>50</v>
      </c>
      <c r="I74" s="247">
        <v>200</v>
      </c>
      <c r="J74" s="248" t="s">
        <v>147</v>
      </c>
      <c r="K74" s="249">
        <v>45</v>
      </c>
    </row>
    <row r="75" spans="1:11" ht="19.5" customHeight="1">
      <c r="A75" s="526"/>
      <c r="B75" s="179" t="s">
        <v>123</v>
      </c>
      <c r="C75" s="239">
        <v>20</v>
      </c>
      <c r="D75" s="194" t="s">
        <v>147</v>
      </c>
      <c r="E75" s="240">
        <v>28</v>
      </c>
      <c r="F75" s="239">
        <v>20</v>
      </c>
      <c r="G75" s="194" t="s">
        <v>147</v>
      </c>
      <c r="H75" s="240">
        <v>30</v>
      </c>
      <c r="I75" s="239">
        <v>20</v>
      </c>
      <c r="J75" s="194" t="s">
        <v>147</v>
      </c>
      <c r="K75" s="240">
        <v>35</v>
      </c>
    </row>
    <row r="76" spans="1:11" ht="19.5" customHeight="1">
      <c r="A76" s="526"/>
      <c r="B76" s="179" t="s">
        <v>17</v>
      </c>
      <c r="C76" s="239">
        <v>10</v>
      </c>
      <c r="D76" s="194" t="s">
        <v>147</v>
      </c>
      <c r="E76" s="240">
        <v>10</v>
      </c>
      <c r="F76" s="239">
        <v>10</v>
      </c>
      <c r="G76" s="194" t="s">
        <v>147</v>
      </c>
      <c r="H76" s="240">
        <v>10</v>
      </c>
      <c r="I76" s="239">
        <v>10</v>
      </c>
      <c r="J76" s="194" t="s">
        <v>147</v>
      </c>
      <c r="K76" s="240">
        <v>10</v>
      </c>
    </row>
    <row r="77" spans="1:11" ht="19.5" customHeight="1">
      <c r="A77" s="526"/>
      <c r="B77" s="179" t="s">
        <v>11</v>
      </c>
      <c r="C77" s="239">
        <v>100</v>
      </c>
      <c r="D77" s="194" t="s">
        <v>147</v>
      </c>
      <c r="E77" s="240">
        <v>5</v>
      </c>
      <c r="F77" s="239">
        <v>100</v>
      </c>
      <c r="G77" s="194" t="s">
        <v>147</v>
      </c>
      <c r="H77" s="240">
        <v>10</v>
      </c>
      <c r="I77" s="239">
        <v>100</v>
      </c>
      <c r="J77" s="194" t="s">
        <v>147</v>
      </c>
      <c r="K77" s="240">
        <v>10</v>
      </c>
    </row>
    <row r="78" spans="1:11" ht="19.5" customHeight="1">
      <c r="A78" s="526"/>
      <c r="B78" s="180" t="s">
        <v>209</v>
      </c>
      <c r="C78" s="239">
        <v>5</v>
      </c>
      <c r="D78" s="194" t="s">
        <v>147</v>
      </c>
      <c r="E78" s="240">
        <v>30</v>
      </c>
      <c r="F78" s="239">
        <v>5</v>
      </c>
      <c r="G78" s="194" t="s">
        <v>147</v>
      </c>
      <c r="H78" s="240">
        <v>32</v>
      </c>
      <c r="I78" s="239">
        <v>5</v>
      </c>
      <c r="J78" s="194" t="s">
        <v>147</v>
      </c>
      <c r="K78" s="240">
        <v>40</v>
      </c>
    </row>
    <row r="79" spans="1:11" ht="19.5" customHeight="1" thickBot="1">
      <c r="A79" s="526"/>
      <c r="B79" s="180" t="s">
        <v>210</v>
      </c>
      <c r="C79" s="239">
        <v>5</v>
      </c>
      <c r="D79" s="194" t="s">
        <v>147</v>
      </c>
      <c r="E79" s="240">
        <v>10</v>
      </c>
      <c r="F79" s="239">
        <v>5</v>
      </c>
      <c r="G79" s="194" t="s">
        <v>147</v>
      </c>
      <c r="H79" s="240">
        <v>12</v>
      </c>
      <c r="I79" s="239">
        <v>5</v>
      </c>
      <c r="J79" s="194" t="s">
        <v>147</v>
      </c>
      <c r="K79" s="240">
        <v>10</v>
      </c>
    </row>
    <row r="80" spans="1:11" ht="19.5" customHeight="1" thickBot="1">
      <c r="A80" s="527"/>
      <c r="B80" s="60" t="s">
        <v>142</v>
      </c>
      <c r="C80" s="241">
        <f>SUM(C73:C79)</f>
        <v>345</v>
      </c>
      <c r="D80" s="242"/>
      <c r="E80" s="243">
        <f>SUM(E73:E79)</f>
        <v>155</v>
      </c>
      <c r="F80" s="241">
        <f>SUM(F73:F79)</f>
        <v>345</v>
      </c>
      <c r="G80" s="242"/>
      <c r="H80" s="243">
        <f>SUM(H73:H79)</f>
        <v>174</v>
      </c>
      <c r="I80" s="241">
        <f>SUM(I73:I79)</f>
        <v>345</v>
      </c>
      <c r="J80" s="242"/>
      <c r="K80" s="243">
        <f>SUM(K73:K79)</f>
        <v>180</v>
      </c>
    </row>
    <row r="81" spans="1:11" ht="19.5" customHeight="1" thickBot="1">
      <c r="A81" s="19"/>
      <c r="B81" s="20"/>
      <c r="C81" s="21"/>
      <c r="D81" s="21"/>
      <c r="E81" s="21"/>
      <c r="F81" s="21"/>
      <c r="G81" s="21"/>
      <c r="H81" s="21"/>
      <c r="I81" s="21"/>
      <c r="J81" s="21"/>
      <c r="K81" s="22"/>
    </row>
    <row r="82" spans="1:11" ht="19.5" customHeight="1">
      <c r="A82" s="525" t="s">
        <v>165</v>
      </c>
      <c r="B82" s="35" t="s">
        <v>30</v>
      </c>
      <c r="C82" s="193">
        <v>600</v>
      </c>
      <c r="D82" s="238" t="s">
        <v>147</v>
      </c>
      <c r="E82" s="192">
        <v>1500</v>
      </c>
      <c r="F82" s="193">
        <v>600</v>
      </c>
      <c r="G82" s="238" t="s">
        <v>147</v>
      </c>
      <c r="H82" s="192">
        <v>1600</v>
      </c>
      <c r="I82" s="193">
        <v>600</v>
      </c>
      <c r="J82" s="238" t="s">
        <v>147</v>
      </c>
      <c r="K82" s="192">
        <v>1800</v>
      </c>
    </row>
    <row r="83" spans="1:11" ht="19.5" customHeight="1">
      <c r="A83" s="526"/>
      <c r="B83" s="84" t="s">
        <v>31</v>
      </c>
      <c r="C83" s="247">
        <v>50</v>
      </c>
      <c r="D83" s="248" t="s">
        <v>147</v>
      </c>
      <c r="E83" s="249">
        <v>150</v>
      </c>
      <c r="F83" s="247">
        <v>50</v>
      </c>
      <c r="G83" s="248" t="s">
        <v>147</v>
      </c>
      <c r="H83" s="249">
        <v>160</v>
      </c>
      <c r="I83" s="247">
        <v>50</v>
      </c>
      <c r="J83" s="248" t="s">
        <v>147</v>
      </c>
      <c r="K83" s="249">
        <v>200</v>
      </c>
    </row>
    <row r="84" spans="1:11" ht="19.5" customHeight="1">
      <c r="A84" s="526"/>
      <c r="B84" s="84" t="s">
        <v>211</v>
      </c>
      <c r="C84" s="247">
        <v>2</v>
      </c>
      <c r="D84" s="248" t="s">
        <v>147</v>
      </c>
      <c r="E84" s="249">
        <v>60</v>
      </c>
      <c r="F84" s="247">
        <v>2</v>
      </c>
      <c r="G84" s="248" t="s">
        <v>147</v>
      </c>
      <c r="H84" s="249">
        <v>70</v>
      </c>
      <c r="I84" s="247">
        <v>2</v>
      </c>
      <c r="J84" s="248" t="s">
        <v>147</v>
      </c>
      <c r="K84" s="249">
        <v>80</v>
      </c>
    </row>
    <row r="85" spans="1:11" ht="19.5" customHeight="1">
      <c r="A85" s="526"/>
      <c r="B85" s="83" t="s">
        <v>32</v>
      </c>
      <c r="C85" s="239">
        <v>50</v>
      </c>
      <c r="D85" s="194" t="s">
        <v>147</v>
      </c>
      <c r="E85" s="240">
        <v>140</v>
      </c>
      <c r="F85" s="239">
        <v>50</v>
      </c>
      <c r="G85" s="194" t="s">
        <v>147</v>
      </c>
      <c r="H85" s="240">
        <v>150</v>
      </c>
      <c r="I85" s="239">
        <v>50</v>
      </c>
      <c r="J85" s="194" t="s">
        <v>147</v>
      </c>
      <c r="K85" s="240">
        <v>160</v>
      </c>
    </row>
    <row r="86" spans="1:11" ht="19.5" customHeight="1">
      <c r="A86" s="526"/>
      <c r="B86" s="83" t="s">
        <v>33</v>
      </c>
      <c r="C86" s="244">
        <v>1</v>
      </c>
      <c r="D86" s="245" t="s">
        <v>29</v>
      </c>
      <c r="E86" s="246">
        <v>60</v>
      </c>
      <c r="F86" s="239">
        <v>1</v>
      </c>
      <c r="G86" s="245" t="s">
        <v>29</v>
      </c>
      <c r="H86" s="240">
        <v>70</v>
      </c>
      <c r="I86" s="239">
        <v>1</v>
      </c>
      <c r="J86" s="245" t="s">
        <v>29</v>
      </c>
      <c r="K86" s="240">
        <v>80</v>
      </c>
    </row>
    <row r="87" spans="1:11" ht="19.5" customHeight="1" thickBot="1">
      <c r="A87" s="526"/>
      <c r="B87" s="83" t="s">
        <v>212</v>
      </c>
      <c r="C87" s="244">
        <v>1</v>
      </c>
      <c r="D87" s="245" t="s">
        <v>29</v>
      </c>
      <c r="E87" s="246">
        <v>60</v>
      </c>
      <c r="F87" s="239">
        <v>1</v>
      </c>
      <c r="G87" s="245" t="s">
        <v>29</v>
      </c>
      <c r="H87" s="240">
        <v>70</v>
      </c>
      <c r="I87" s="239">
        <v>1</v>
      </c>
      <c r="J87" s="245" t="s">
        <v>29</v>
      </c>
      <c r="K87" s="240">
        <v>80</v>
      </c>
    </row>
    <row r="88" spans="1:11" ht="19.5" customHeight="1" thickBot="1">
      <c r="A88" s="527"/>
      <c r="B88" s="60" t="s">
        <v>142</v>
      </c>
      <c r="C88" s="241">
        <f>SUM(C82:C87)</f>
        <v>704</v>
      </c>
      <c r="D88" s="242"/>
      <c r="E88" s="243">
        <f>SUM(E82:E87)</f>
        <v>1970</v>
      </c>
      <c r="F88" s="241">
        <f>SUM(F82:F87)</f>
        <v>704</v>
      </c>
      <c r="G88" s="242"/>
      <c r="H88" s="243">
        <f>SUM(H82:H87)</f>
        <v>2120</v>
      </c>
      <c r="I88" s="241">
        <f>SUM(I82:I87)</f>
        <v>704</v>
      </c>
      <c r="J88" s="242"/>
      <c r="K88" s="243">
        <f>SUM(K82:K87)</f>
        <v>2400</v>
      </c>
    </row>
    <row r="89" spans="1:11" ht="19.5" customHeight="1">
      <c r="A89" s="19"/>
      <c r="B89" s="20"/>
      <c r="C89" s="21"/>
      <c r="D89" s="21"/>
      <c r="E89" s="21"/>
      <c r="F89" s="21"/>
      <c r="G89" s="21"/>
      <c r="H89" s="21"/>
      <c r="I89" s="21"/>
      <c r="J89" s="21"/>
      <c r="K89" s="22"/>
    </row>
    <row r="90" spans="1:11" ht="19.5" customHeight="1" hidden="1">
      <c r="A90" s="525" t="s">
        <v>166</v>
      </c>
      <c r="B90" s="35"/>
      <c r="C90" s="74"/>
      <c r="D90" s="72"/>
      <c r="E90" s="73"/>
      <c r="F90" s="74"/>
      <c r="G90" s="72"/>
      <c r="H90" s="73"/>
      <c r="I90" s="74"/>
      <c r="J90" s="72"/>
      <c r="K90" s="73"/>
    </row>
    <row r="91" spans="1:11" ht="19.5" customHeight="1" hidden="1">
      <c r="A91" s="526"/>
      <c r="B91" s="36"/>
      <c r="C91" s="77"/>
      <c r="D91" s="75"/>
      <c r="E91" s="76"/>
      <c r="F91" s="77"/>
      <c r="G91" s="75"/>
      <c r="H91" s="76"/>
      <c r="I91" s="77"/>
      <c r="J91" s="75"/>
      <c r="K91" s="76"/>
    </row>
    <row r="92" spans="1:11" ht="19.5" customHeight="1" hidden="1">
      <c r="A92" s="526"/>
      <c r="B92" s="36"/>
      <c r="C92" s="77"/>
      <c r="D92" s="75"/>
      <c r="E92" s="76"/>
      <c r="F92" s="77"/>
      <c r="G92" s="75"/>
      <c r="H92" s="76"/>
      <c r="I92" s="77"/>
      <c r="J92" s="75"/>
      <c r="K92" s="76"/>
    </row>
    <row r="93" spans="1:11" ht="19.5" customHeight="1" hidden="1">
      <c r="A93" s="526"/>
      <c r="B93" s="36"/>
      <c r="C93" s="77"/>
      <c r="D93" s="75"/>
      <c r="E93" s="76"/>
      <c r="F93" s="77"/>
      <c r="G93" s="75"/>
      <c r="H93" s="76"/>
      <c r="I93" s="77"/>
      <c r="J93" s="75"/>
      <c r="K93" s="68"/>
    </row>
    <row r="94" spans="1:11" ht="19.5" customHeight="1" hidden="1">
      <c r="A94" s="526"/>
      <c r="B94" s="36"/>
      <c r="C94" s="77"/>
      <c r="D94" s="75"/>
      <c r="E94" s="76"/>
      <c r="F94" s="77"/>
      <c r="G94" s="75"/>
      <c r="H94" s="76"/>
      <c r="I94" s="77"/>
      <c r="J94" s="75"/>
      <c r="K94" s="68"/>
    </row>
    <row r="95" spans="1:11" ht="19.5" customHeight="1" hidden="1" thickBot="1">
      <c r="A95" s="526"/>
      <c r="B95" s="36"/>
      <c r="C95" s="77"/>
      <c r="D95" s="75"/>
      <c r="E95" s="76"/>
      <c r="F95" s="77"/>
      <c r="G95" s="75"/>
      <c r="H95" s="76"/>
      <c r="I95" s="77"/>
      <c r="J95" s="75"/>
      <c r="K95" s="76"/>
    </row>
    <row r="96" spans="1:11" ht="19.5" customHeight="1" hidden="1" thickBot="1">
      <c r="A96" s="527"/>
      <c r="B96" s="60" t="s">
        <v>142</v>
      </c>
      <c r="C96" s="85">
        <f>SUM(C90:C95)</f>
        <v>0</v>
      </c>
      <c r="D96" s="86"/>
      <c r="E96" s="95">
        <f>SUM(E90:E95)</f>
        <v>0</v>
      </c>
      <c r="F96" s="85">
        <f>SUM(F90:F95)</f>
        <v>0</v>
      </c>
      <c r="G96" s="86"/>
      <c r="H96" s="95">
        <f>SUM(H90:H95)</f>
        <v>0</v>
      </c>
      <c r="I96" s="85">
        <f>SUM(I90:I95)</f>
        <v>0</v>
      </c>
      <c r="J96" s="86"/>
      <c r="K96" s="95">
        <f>SUM(K90:K95)</f>
        <v>0</v>
      </c>
    </row>
    <row r="97" spans="1:11" ht="19.5" customHeight="1" thickBot="1">
      <c r="A97" s="19"/>
      <c r="B97" s="20"/>
      <c r="C97" s="21"/>
      <c r="D97" s="21"/>
      <c r="E97" s="21"/>
      <c r="F97" s="21"/>
      <c r="G97" s="21"/>
      <c r="H97" s="21"/>
      <c r="I97" s="21"/>
      <c r="J97" s="21"/>
      <c r="K97" s="22"/>
    </row>
    <row r="98" spans="1:11" ht="19.5" customHeight="1">
      <c r="A98" s="525" t="s">
        <v>167</v>
      </c>
      <c r="B98" s="35" t="s">
        <v>258</v>
      </c>
      <c r="C98" s="74">
        <v>1</v>
      </c>
      <c r="D98" s="72" t="s">
        <v>29</v>
      </c>
      <c r="E98" s="73">
        <v>550</v>
      </c>
      <c r="F98" s="74">
        <v>1</v>
      </c>
      <c r="G98" s="72" t="s">
        <v>29</v>
      </c>
      <c r="H98" s="73">
        <v>580</v>
      </c>
      <c r="I98" s="74">
        <v>1</v>
      </c>
      <c r="J98" s="72" t="s">
        <v>29</v>
      </c>
      <c r="K98" s="73">
        <v>600</v>
      </c>
    </row>
    <row r="99" spans="1:11" ht="19.5" customHeight="1">
      <c r="A99" s="526"/>
      <c r="B99" s="36" t="s">
        <v>213</v>
      </c>
      <c r="C99" s="77">
        <v>1</v>
      </c>
      <c r="D99" s="75" t="s">
        <v>29</v>
      </c>
      <c r="E99" s="76">
        <v>250</v>
      </c>
      <c r="F99" s="77">
        <v>1</v>
      </c>
      <c r="G99" s="75" t="s">
        <v>29</v>
      </c>
      <c r="H99" s="76">
        <v>260</v>
      </c>
      <c r="I99" s="77">
        <v>1</v>
      </c>
      <c r="J99" s="75" t="s">
        <v>29</v>
      </c>
      <c r="K99" s="76">
        <v>280</v>
      </c>
    </row>
    <row r="100" spans="1:11" ht="19.5" customHeight="1">
      <c r="A100" s="526"/>
      <c r="B100" s="36" t="s">
        <v>214</v>
      </c>
      <c r="C100" s="181">
        <v>1</v>
      </c>
      <c r="D100" s="119" t="s">
        <v>29</v>
      </c>
      <c r="E100" s="76">
        <v>250</v>
      </c>
      <c r="F100" s="181">
        <v>1</v>
      </c>
      <c r="G100" s="119" t="s">
        <v>29</v>
      </c>
      <c r="H100" s="76">
        <v>260</v>
      </c>
      <c r="I100" s="181">
        <v>1</v>
      </c>
      <c r="J100" s="119" t="s">
        <v>29</v>
      </c>
      <c r="K100" s="120">
        <v>280</v>
      </c>
    </row>
    <row r="101" spans="1:11" ht="19.5" customHeight="1">
      <c r="A101" s="526"/>
      <c r="B101" s="36" t="s">
        <v>215</v>
      </c>
      <c r="C101" s="77">
        <v>1</v>
      </c>
      <c r="D101" s="75" t="s">
        <v>29</v>
      </c>
      <c r="E101" s="76">
        <v>250</v>
      </c>
      <c r="F101" s="77">
        <v>1</v>
      </c>
      <c r="G101" s="75" t="s">
        <v>29</v>
      </c>
      <c r="H101" s="76">
        <v>260</v>
      </c>
      <c r="I101" s="77">
        <v>1</v>
      </c>
      <c r="J101" s="75" t="s">
        <v>29</v>
      </c>
      <c r="K101" s="68">
        <v>280</v>
      </c>
    </row>
    <row r="102" spans="1:11" ht="19.5" customHeight="1">
      <c r="A102" s="526"/>
      <c r="B102" s="36" t="s">
        <v>216</v>
      </c>
      <c r="C102" s="77">
        <v>1</v>
      </c>
      <c r="D102" s="75" t="s">
        <v>29</v>
      </c>
      <c r="E102" s="76">
        <v>250</v>
      </c>
      <c r="F102" s="77">
        <v>1</v>
      </c>
      <c r="G102" s="75" t="s">
        <v>29</v>
      </c>
      <c r="H102" s="76">
        <v>260</v>
      </c>
      <c r="I102" s="77">
        <v>1</v>
      </c>
      <c r="J102" s="75" t="s">
        <v>29</v>
      </c>
      <c r="K102" s="68">
        <v>280</v>
      </c>
    </row>
    <row r="103" spans="1:11" ht="19.5" customHeight="1">
      <c r="A103" s="526"/>
      <c r="B103" s="36" t="s">
        <v>217</v>
      </c>
      <c r="C103" s="77">
        <v>1</v>
      </c>
      <c r="D103" s="75" t="s">
        <v>29</v>
      </c>
      <c r="E103" s="76">
        <v>250</v>
      </c>
      <c r="F103" s="77">
        <v>1</v>
      </c>
      <c r="G103" s="75" t="s">
        <v>29</v>
      </c>
      <c r="H103" s="76">
        <v>260</v>
      </c>
      <c r="I103" s="77">
        <v>1</v>
      </c>
      <c r="J103" s="75" t="s">
        <v>29</v>
      </c>
      <c r="K103" s="68">
        <v>280</v>
      </c>
    </row>
    <row r="104" spans="1:11" ht="19.5" customHeight="1">
      <c r="A104" s="526"/>
      <c r="B104" s="36" t="s">
        <v>218</v>
      </c>
      <c r="C104" s="77">
        <v>1</v>
      </c>
      <c r="D104" s="75" t="s">
        <v>29</v>
      </c>
      <c r="E104" s="76">
        <v>250</v>
      </c>
      <c r="F104" s="77">
        <v>1</v>
      </c>
      <c r="G104" s="75" t="s">
        <v>29</v>
      </c>
      <c r="H104" s="76">
        <v>260</v>
      </c>
      <c r="I104" s="77">
        <v>1</v>
      </c>
      <c r="J104" s="75" t="s">
        <v>29</v>
      </c>
      <c r="K104" s="76">
        <v>280</v>
      </c>
    </row>
    <row r="105" spans="1:11" ht="19.5" customHeight="1">
      <c r="A105" s="526"/>
      <c r="B105" s="36" t="s">
        <v>219</v>
      </c>
      <c r="C105" s="77">
        <v>1</v>
      </c>
      <c r="D105" s="75" t="s">
        <v>29</v>
      </c>
      <c r="E105" s="76">
        <v>250</v>
      </c>
      <c r="F105" s="77">
        <v>1</v>
      </c>
      <c r="G105" s="75" t="s">
        <v>29</v>
      </c>
      <c r="H105" s="76">
        <v>260</v>
      </c>
      <c r="I105" s="77">
        <v>1</v>
      </c>
      <c r="J105" s="75" t="s">
        <v>29</v>
      </c>
      <c r="K105" s="76">
        <v>280</v>
      </c>
    </row>
    <row r="106" spans="1:11" ht="19.5" customHeight="1">
      <c r="A106" s="526"/>
      <c r="B106" s="36" t="s">
        <v>220</v>
      </c>
      <c r="C106" s="77">
        <v>1</v>
      </c>
      <c r="D106" s="75" t="s">
        <v>29</v>
      </c>
      <c r="E106" s="76">
        <v>250</v>
      </c>
      <c r="F106" s="77"/>
      <c r="G106" s="75" t="s">
        <v>29</v>
      </c>
      <c r="H106" s="76">
        <v>260</v>
      </c>
      <c r="I106" s="77"/>
      <c r="J106" s="75" t="s">
        <v>29</v>
      </c>
      <c r="K106" s="68">
        <v>280</v>
      </c>
    </row>
    <row r="107" spans="1:11" ht="19.5" customHeight="1">
      <c r="A107" s="526"/>
      <c r="B107" s="36" t="s">
        <v>221</v>
      </c>
      <c r="C107" s="77">
        <v>1</v>
      </c>
      <c r="D107" s="75" t="s">
        <v>29</v>
      </c>
      <c r="E107" s="76">
        <v>250</v>
      </c>
      <c r="F107" s="77"/>
      <c r="G107" s="75" t="s">
        <v>29</v>
      </c>
      <c r="H107" s="76">
        <v>260</v>
      </c>
      <c r="I107" s="77"/>
      <c r="J107" s="75" t="s">
        <v>29</v>
      </c>
      <c r="K107" s="68">
        <v>280</v>
      </c>
    </row>
    <row r="108" spans="1:11" ht="19.5" customHeight="1" thickBot="1">
      <c r="A108" s="526"/>
      <c r="B108" s="36" t="s">
        <v>222</v>
      </c>
      <c r="C108" s="77">
        <v>1</v>
      </c>
      <c r="D108" s="75" t="s">
        <v>29</v>
      </c>
      <c r="E108" s="76">
        <v>250</v>
      </c>
      <c r="F108" s="77"/>
      <c r="G108" s="75" t="s">
        <v>29</v>
      </c>
      <c r="H108" s="76">
        <v>260</v>
      </c>
      <c r="I108" s="77"/>
      <c r="J108" s="75" t="s">
        <v>29</v>
      </c>
      <c r="K108" s="76">
        <v>280</v>
      </c>
    </row>
    <row r="109" spans="1:11" ht="19.5" customHeight="1" thickBot="1">
      <c r="A109" s="527"/>
      <c r="B109" s="60" t="s">
        <v>142</v>
      </c>
      <c r="C109" s="85">
        <f>SUM(C98:C108)</f>
        <v>11</v>
      </c>
      <c r="D109" s="86"/>
      <c r="E109" s="95">
        <f>SUM(E98:E108)</f>
        <v>3050</v>
      </c>
      <c r="F109" s="85">
        <f>SUM(F98:F108)</f>
        <v>8</v>
      </c>
      <c r="G109" s="86"/>
      <c r="H109" s="95">
        <f>SUM(H98:H108)</f>
        <v>3180</v>
      </c>
      <c r="I109" s="85">
        <f>SUM(I98:I108)</f>
        <v>8</v>
      </c>
      <c r="J109" s="86"/>
      <c r="K109" s="95">
        <f>SUM(K98:K108)</f>
        <v>3400</v>
      </c>
    </row>
    <row r="110" spans="1:11" ht="19.5" customHeight="1" thickBot="1">
      <c r="A110" s="19"/>
      <c r="B110" s="20"/>
      <c r="C110" s="21"/>
      <c r="D110" s="21"/>
      <c r="E110" s="21"/>
      <c r="F110" s="21"/>
      <c r="G110" s="21"/>
      <c r="H110" s="21"/>
      <c r="I110" s="21"/>
      <c r="J110" s="21"/>
      <c r="K110" s="22"/>
    </row>
    <row r="111" spans="1:11" ht="19.5" customHeight="1">
      <c r="A111" s="525" t="s">
        <v>168</v>
      </c>
      <c r="B111" s="81" t="s">
        <v>223</v>
      </c>
      <c r="C111" s="74">
        <v>50</v>
      </c>
      <c r="D111" s="72" t="s">
        <v>147</v>
      </c>
      <c r="E111" s="73">
        <v>120</v>
      </c>
      <c r="F111" s="74">
        <v>50</v>
      </c>
      <c r="G111" s="72" t="s">
        <v>147</v>
      </c>
      <c r="H111" s="73">
        <v>130</v>
      </c>
      <c r="I111" s="74">
        <v>50</v>
      </c>
      <c r="J111" s="72" t="s">
        <v>147</v>
      </c>
      <c r="K111" s="73">
        <v>140</v>
      </c>
    </row>
    <row r="112" spans="1:11" ht="19.5" customHeight="1">
      <c r="A112" s="526"/>
      <c r="B112" s="84" t="s">
        <v>224</v>
      </c>
      <c r="C112" s="77">
        <v>50</v>
      </c>
      <c r="D112" s="75" t="s">
        <v>147</v>
      </c>
      <c r="E112" s="76">
        <v>40</v>
      </c>
      <c r="F112" s="77">
        <v>50</v>
      </c>
      <c r="G112" s="75" t="s">
        <v>147</v>
      </c>
      <c r="H112" s="76">
        <v>50</v>
      </c>
      <c r="I112" s="77">
        <v>50</v>
      </c>
      <c r="J112" s="75" t="s">
        <v>147</v>
      </c>
      <c r="K112" s="76">
        <v>60</v>
      </c>
    </row>
    <row r="113" spans="1:11" ht="19.5" customHeight="1">
      <c r="A113" s="526"/>
      <c r="B113" s="163" t="s">
        <v>225</v>
      </c>
      <c r="C113" s="77">
        <v>10</v>
      </c>
      <c r="D113" s="75" t="s">
        <v>147</v>
      </c>
      <c r="E113" s="76">
        <v>50</v>
      </c>
      <c r="F113" s="77">
        <v>10</v>
      </c>
      <c r="G113" s="75" t="s">
        <v>147</v>
      </c>
      <c r="H113" s="76">
        <v>60</v>
      </c>
      <c r="I113" s="77">
        <v>10</v>
      </c>
      <c r="J113" s="75" t="s">
        <v>147</v>
      </c>
      <c r="K113" s="76">
        <v>70</v>
      </c>
    </row>
    <row r="114" spans="1:11" ht="19.5" customHeight="1">
      <c r="A114" s="526"/>
      <c r="B114" s="163" t="s">
        <v>226</v>
      </c>
      <c r="C114" s="77">
        <v>20</v>
      </c>
      <c r="D114" s="75" t="s">
        <v>147</v>
      </c>
      <c r="E114" s="76">
        <v>30</v>
      </c>
      <c r="F114" s="77">
        <v>20</v>
      </c>
      <c r="G114" s="75" t="s">
        <v>147</v>
      </c>
      <c r="H114" s="76">
        <v>40</v>
      </c>
      <c r="I114" s="77">
        <v>20</v>
      </c>
      <c r="J114" s="75" t="s">
        <v>147</v>
      </c>
      <c r="K114" s="76">
        <v>50</v>
      </c>
    </row>
    <row r="115" spans="1:11" ht="19.5" customHeight="1" thickBot="1">
      <c r="A115" s="526"/>
      <c r="B115" s="162" t="s">
        <v>227</v>
      </c>
      <c r="C115" s="77">
        <v>1</v>
      </c>
      <c r="D115" s="75" t="s">
        <v>29</v>
      </c>
      <c r="E115" s="76">
        <v>60</v>
      </c>
      <c r="F115" s="77">
        <v>1</v>
      </c>
      <c r="G115" s="75" t="s">
        <v>29</v>
      </c>
      <c r="H115" s="76">
        <v>70</v>
      </c>
      <c r="I115" s="77">
        <v>1</v>
      </c>
      <c r="J115" s="75" t="s">
        <v>29</v>
      </c>
      <c r="K115" s="76">
        <v>80</v>
      </c>
    </row>
    <row r="116" spans="1:11" ht="19.5" customHeight="1" thickBot="1">
      <c r="A116" s="527"/>
      <c r="B116" s="60" t="s">
        <v>142</v>
      </c>
      <c r="C116" s="85">
        <f>SUM(C111:C115)</f>
        <v>131</v>
      </c>
      <c r="D116" s="86"/>
      <c r="E116" s="95">
        <f>SUM(E111:E115)</f>
        <v>300</v>
      </c>
      <c r="F116" s="85">
        <f>SUM(F111:F115)</f>
        <v>131</v>
      </c>
      <c r="G116" s="86"/>
      <c r="H116" s="95">
        <f>SUM(H111:H115)</f>
        <v>350</v>
      </c>
      <c r="I116" s="85">
        <f>SUM(I111:I115)</f>
        <v>131</v>
      </c>
      <c r="J116" s="86"/>
      <c r="K116" s="95">
        <f>SUM(K111:K115)</f>
        <v>400</v>
      </c>
    </row>
    <row r="117" spans="1:11" ht="19.5" customHeight="1" thickBot="1">
      <c r="A117" s="19"/>
      <c r="B117" s="20"/>
      <c r="C117" s="21"/>
      <c r="D117" s="21"/>
      <c r="E117" s="21"/>
      <c r="F117" s="21"/>
      <c r="G117" s="21"/>
      <c r="H117" s="21"/>
      <c r="I117" s="21"/>
      <c r="J117" s="21"/>
      <c r="K117" s="22"/>
    </row>
    <row r="118" spans="1:11" ht="19.5" customHeight="1">
      <c r="A118" s="525" t="s">
        <v>169</v>
      </c>
      <c r="B118" s="35" t="s">
        <v>18</v>
      </c>
      <c r="C118" s="74">
        <v>1</v>
      </c>
      <c r="D118" s="72" t="s">
        <v>147</v>
      </c>
      <c r="E118" s="73">
        <v>120</v>
      </c>
      <c r="F118" s="74">
        <v>1</v>
      </c>
      <c r="G118" s="72" t="s">
        <v>147</v>
      </c>
      <c r="H118" s="73">
        <v>150</v>
      </c>
      <c r="I118" s="74">
        <v>1</v>
      </c>
      <c r="J118" s="72" t="s">
        <v>147</v>
      </c>
      <c r="K118" s="73">
        <v>160</v>
      </c>
    </row>
    <row r="119" spans="1:11" ht="19.5" customHeight="1">
      <c r="A119" s="526"/>
      <c r="B119" s="151" t="s">
        <v>228</v>
      </c>
      <c r="C119" s="118">
        <v>1</v>
      </c>
      <c r="D119" s="119" t="s">
        <v>29</v>
      </c>
      <c r="E119" s="122">
        <v>280</v>
      </c>
      <c r="F119" s="101">
        <v>1</v>
      </c>
      <c r="G119" s="119" t="s">
        <v>29</v>
      </c>
      <c r="H119" s="103">
        <v>300</v>
      </c>
      <c r="I119" s="101">
        <v>1</v>
      </c>
      <c r="J119" s="119" t="s">
        <v>29</v>
      </c>
      <c r="K119" s="103">
        <v>320</v>
      </c>
    </row>
    <row r="120" spans="1:11" ht="19.5" customHeight="1">
      <c r="A120" s="526"/>
      <c r="B120" s="116" t="s">
        <v>229</v>
      </c>
      <c r="C120" s="78">
        <v>1</v>
      </c>
      <c r="D120" s="79" t="s">
        <v>147</v>
      </c>
      <c r="E120" s="80">
        <v>180</v>
      </c>
      <c r="F120" s="77">
        <v>1</v>
      </c>
      <c r="G120" s="79" t="s">
        <v>147</v>
      </c>
      <c r="H120" s="76">
        <v>200</v>
      </c>
      <c r="I120" s="77">
        <v>1</v>
      </c>
      <c r="J120" s="79" t="s">
        <v>147</v>
      </c>
      <c r="K120" s="76">
        <v>220</v>
      </c>
    </row>
    <row r="121" spans="1:11" ht="19.5" customHeight="1">
      <c r="A121" s="526"/>
      <c r="B121" s="36" t="s">
        <v>230</v>
      </c>
      <c r="C121" s="77">
        <v>1</v>
      </c>
      <c r="D121" s="75" t="s">
        <v>29</v>
      </c>
      <c r="E121" s="76">
        <v>120</v>
      </c>
      <c r="F121" s="77">
        <v>1</v>
      </c>
      <c r="G121" s="75" t="s">
        <v>29</v>
      </c>
      <c r="H121" s="76">
        <v>150</v>
      </c>
      <c r="I121" s="77">
        <v>1</v>
      </c>
      <c r="J121" s="75" t="s">
        <v>29</v>
      </c>
      <c r="K121" s="76">
        <v>180</v>
      </c>
    </row>
    <row r="122" spans="1:11" ht="19.5" customHeight="1" thickBot="1">
      <c r="A122" s="526"/>
      <c r="B122" s="83" t="s">
        <v>231</v>
      </c>
      <c r="C122" s="78">
        <v>1</v>
      </c>
      <c r="D122" s="79" t="s">
        <v>29</v>
      </c>
      <c r="E122" s="80">
        <v>120</v>
      </c>
      <c r="F122" s="77">
        <v>1</v>
      </c>
      <c r="G122" s="79" t="s">
        <v>29</v>
      </c>
      <c r="H122" s="76">
        <v>150</v>
      </c>
      <c r="I122" s="77">
        <v>1</v>
      </c>
      <c r="J122" s="79" t="s">
        <v>29</v>
      </c>
      <c r="K122" s="76">
        <v>180</v>
      </c>
    </row>
    <row r="123" spans="1:11" ht="19.5" customHeight="1" thickBot="1">
      <c r="A123" s="527"/>
      <c r="B123" s="60" t="s">
        <v>142</v>
      </c>
      <c r="C123" s="85">
        <f>SUM(C118:C122)</f>
        <v>5</v>
      </c>
      <c r="D123" s="86"/>
      <c r="E123" s="95">
        <f>SUM(E118:E122)</f>
        <v>820</v>
      </c>
      <c r="F123" s="85">
        <f>SUM(F118:F122)</f>
        <v>5</v>
      </c>
      <c r="G123" s="86"/>
      <c r="H123" s="95">
        <f>SUM(H118:H122)</f>
        <v>950</v>
      </c>
      <c r="I123" s="85">
        <f>SUM(I118:I122)</f>
        <v>5</v>
      </c>
      <c r="J123" s="86"/>
      <c r="K123" s="95">
        <f>SUM(K118:K122)</f>
        <v>1060</v>
      </c>
    </row>
    <row r="124" spans="1:11" ht="19.5" customHeight="1" thickBot="1">
      <c r="A124" s="541" t="s">
        <v>63</v>
      </c>
      <c r="B124" s="542"/>
      <c r="C124" s="89">
        <f>C80+C88+C96+C109+C116+C123</f>
        <v>1196</v>
      </c>
      <c r="D124" s="90"/>
      <c r="E124" s="92">
        <f>E80+E88+E96+E109+E116+E123</f>
        <v>6295</v>
      </c>
      <c r="F124" s="89">
        <f>F80+F88+F96+F109+F116+F123</f>
        <v>1193</v>
      </c>
      <c r="G124" s="90"/>
      <c r="H124" s="92">
        <f>H80+H88+H96+H109+H116+H123</f>
        <v>6774</v>
      </c>
      <c r="I124" s="89">
        <f>I80+I88+I96+I109+I116+I123</f>
        <v>1193</v>
      </c>
      <c r="J124" s="90"/>
      <c r="K124" s="92">
        <f>K80+K88+K96+K109+K116+K123</f>
        <v>7440</v>
      </c>
    </row>
    <row r="125" spans="1:11" ht="19.5" customHeight="1" thickBot="1">
      <c r="A125" s="19"/>
      <c r="B125" s="20"/>
      <c r="C125" s="21"/>
      <c r="D125" s="21"/>
      <c r="E125" s="21"/>
      <c r="F125" s="21"/>
      <c r="G125" s="21"/>
      <c r="H125" s="21"/>
      <c r="I125" s="21"/>
      <c r="J125" s="21"/>
      <c r="K125" s="22"/>
    </row>
    <row r="126" spans="1:11" ht="19.5" customHeight="1" thickBot="1">
      <c r="A126" s="543" t="s">
        <v>135</v>
      </c>
      <c r="B126" s="544"/>
      <c r="C126" s="545"/>
      <c r="D126" s="545"/>
      <c r="E126" s="545"/>
      <c r="F126" s="545"/>
      <c r="G126" s="545"/>
      <c r="H126" s="545"/>
      <c r="I126" s="545"/>
      <c r="J126" s="545"/>
      <c r="K126" s="546"/>
    </row>
    <row r="127" spans="1:11" ht="19.5" customHeight="1" hidden="1">
      <c r="A127" s="525" t="s">
        <v>170</v>
      </c>
      <c r="B127" s="81"/>
      <c r="C127" s="74"/>
      <c r="D127" s="72"/>
      <c r="E127" s="73"/>
      <c r="F127" s="74"/>
      <c r="G127" s="72"/>
      <c r="H127" s="73"/>
      <c r="I127" s="74"/>
      <c r="J127" s="72"/>
      <c r="K127" s="73"/>
    </row>
    <row r="128" spans="1:11" ht="19.5" customHeight="1" hidden="1">
      <c r="A128" s="526"/>
      <c r="B128" s="84"/>
      <c r="C128" s="101"/>
      <c r="D128" s="102"/>
      <c r="E128" s="103"/>
      <c r="F128" s="101"/>
      <c r="G128" s="102"/>
      <c r="H128" s="103"/>
      <c r="I128" s="101"/>
      <c r="J128" s="102"/>
      <c r="K128" s="103"/>
    </row>
    <row r="129" spans="1:11" ht="19.5" customHeight="1" hidden="1">
      <c r="A129" s="526"/>
      <c r="B129" s="84"/>
      <c r="C129" s="77"/>
      <c r="D129" s="75"/>
      <c r="E129" s="76"/>
      <c r="F129" s="77"/>
      <c r="G129" s="75"/>
      <c r="H129" s="76"/>
      <c r="I129" s="77"/>
      <c r="J129" s="75"/>
      <c r="K129" s="76"/>
    </row>
    <row r="130" spans="1:11" ht="19.5" customHeight="1" hidden="1" thickBot="1">
      <c r="A130" s="526"/>
      <c r="B130" s="83"/>
      <c r="C130" s="78"/>
      <c r="D130" s="79"/>
      <c r="E130" s="80"/>
      <c r="F130" s="77"/>
      <c r="G130" s="75"/>
      <c r="H130" s="76"/>
      <c r="I130" s="77"/>
      <c r="J130" s="75"/>
      <c r="K130" s="76"/>
    </row>
    <row r="131" spans="1:11" ht="19.5" customHeight="1" hidden="1" thickBot="1">
      <c r="A131" s="527"/>
      <c r="B131" s="60" t="s">
        <v>142</v>
      </c>
      <c r="C131" s="85">
        <f>SUM(C127:C130)</f>
        <v>0</v>
      </c>
      <c r="D131" s="86"/>
      <c r="E131" s="95">
        <f>SUM(E127:E130)</f>
        <v>0</v>
      </c>
      <c r="F131" s="85">
        <f>SUM(F127:F130)</f>
        <v>0</v>
      </c>
      <c r="G131" s="86"/>
      <c r="H131" s="95">
        <f>SUM(H127:H130)</f>
        <v>0</v>
      </c>
      <c r="I131" s="85">
        <f>SUM(I127:I130)</f>
        <v>0</v>
      </c>
      <c r="J131" s="86"/>
      <c r="K131" s="95">
        <f>SUM(K127:K130)</f>
        <v>0</v>
      </c>
    </row>
    <row r="132" spans="1:11" ht="7.5" customHeight="1" thickBot="1">
      <c r="A132" s="19"/>
      <c r="B132" s="20"/>
      <c r="C132" s="21"/>
      <c r="D132" s="21"/>
      <c r="E132" s="21"/>
      <c r="F132" s="21"/>
      <c r="G132" s="21"/>
      <c r="H132" s="21"/>
      <c r="I132" s="21"/>
      <c r="J132" s="21"/>
      <c r="K132" s="22"/>
    </row>
    <row r="133" spans="1:11" ht="19.5" customHeight="1">
      <c r="A133" s="525" t="s">
        <v>171</v>
      </c>
      <c r="B133" s="81" t="s">
        <v>232</v>
      </c>
      <c r="C133" s="74">
        <v>1</v>
      </c>
      <c r="D133" s="72" t="s">
        <v>29</v>
      </c>
      <c r="E133" s="73">
        <v>120</v>
      </c>
      <c r="F133" s="74">
        <v>1</v>
      </c>
      <c r="G133" s="72" t="s">
        <v>29</v>
      </c>
      <c r="H133" s="73">
        <v>150</v>
      </c>
      <c r="I133" s="74">
        <v>1</v>
      </c>
      <c r="J133" s="72" t="s">
        <v>29</v>
      </c>
      <c r="K133" s="73">
        <v>180</v>
      </c>
    </row>
    <row r="134" spans="1:11" ht="19.5" customHeight="1" thickBot="1">
      <c r="A134" s="526"/>
      <c r="B134" s="84"/>
      <c r="C134" s="101"/>
      <c r="D134" s="102"/>
      <c r="E134" s="103"/>
      <c r="F134" s="101"/>
      <c r="G134" s="102"/>
      <c r="H134" s="103"/>
      <c r="I134" s="101"/>
      <c r="J134" s="102"/>
      <c r="K134" s="103"/>
    </row>
    <row r="135" spans="1:11" ht="19.5" customHeight="1" hidden="1">
      <c r="A135" s="526"/>
      <c r="B135" s="84"/>
      <c r="C135" s="77"/>
      <c r="D135" s="75"/>
      <c r="E135" s="76"/>
      <c r="F135" s="77"/>
      <c r="G135" s="75"/>
      <c r="H135" s="76"/>
      <c r="I135" s="77"/>
      <c r="J135" s="75"/>
      <c r="K135" s="76"/>
    </row>
    <row r="136" spans="1:11" ht="19.5" customHeight="1" hidden="1" thickBot="1">
      <c r="A136" s="526"/>
      <c r="B136" s="83"/>
      <c r="C136" s="78"/>
      <c r="D136" s="79"/>
      <c r="E136" s="80"/>
      <c r="F136" s="77"/>
      <c r="G136" s="75"/>
      <c r="H136" s="76"/>
      <c r="I136" s="77"/>
      <c r="J136" s="75"/>
      <c r="K136" s="76"/>
    </row>
    <row r="137" spans="1:11" ht="19.5" customHeight="1" thickBot="1">
      <c r="A137" s="527"/>
      <c r="B137" s="60" t="s">
        <v>142</v>
      </c>
      <c r="C137" s="85">
        <f>SUM(C133:C136)</f>
        <v>1</v>
      </c>
      <c r="D137" s="86"/>
      <c r="E137" s="95">
        <f>SUM(E133:E136)</f>
        <v>120</v>
      </c>
      <c r="F137" s="85">
        <f>SUM(F133:F136)</f>
        <v>1</v>
      </c>
      <c r="G137" s="86"/>
      <c r="H137" s="95">
        <f>SUM(H133:H136)</f>
        <v>150</v>
      </c>
      <c r="I137" s="85">
        <f>SUM(I133:I136)</f>
        <v>1</v>
      </c>
      <c r="J137" s="86"/>
      <c r="K137" s="95">
        <f>SUM(K133:K136)</f>
        <v>180</v>
      </c>
    </row>
    <row r="138" spans="1:11" ht="19.5" customHeight="1">
      <c r="A138" s="19"/>
      <c r="B138" s="20"/>
      <c r="C138" s="21"/>
      <c r="D138" s="21"/>
      <c r="E138" s="21"/>
      <c r="F138" s="21"/>
      <c r="G138" s="21"/>
      <c r="H138" s="21"/>
      <c r="I138" s="21"/>
      <c r="J138" s="21"/>
      <c r="K138" s="22"/>
    </row>
    <row r="139" spans="1:11" ht="19.5" customHeight="1" hidden="1">
      <c r="A139" s="525" t="s">
        <v>172</v>
      </c>
      <c r="B139" s="81"/>
      <c r="C139" s="74"/>
      <c r="D139" s="72"/>
      <c r="E139" s="73"/>
      <c r="F139" s="74"/>
      <c r="G139" s="72"/>
      <c r="H139" s="73"/>
      <c r="I139" s="74"/>
      <c r="J139" s="72"/>
      <c r="K139" s="73"/>
    </row>
    <row r="140" spans="1:11" ht="19.5" customHeight="1" hidden="1">
      <c r="A140" s="526"/>
      <c r="B140" s="84"/>
      <c r="C140" s="101"/>
      <c r="D140" s="102"/>
      <c r="E140" s="103"/>
      <c r="F140" s="101"/>
      <c r="G140" s="102"/>
      <c r="H140" s="103"/>
      <c r="I140" s="101"/>
      <c r="J140" s="102"/>
      <c r="K140" s="103"/>
    </row>
    <row r="141" spans="1:11" ht="19.5" customHeight="1" hidden="1">
      <c r="A141" s="526"/>
      <c r="B141" s="84"/>
      <c r="C141" s="77"/>
      <c r="D141" s="75"/>
      <c r="E141" s="76"/>
      <c r="F141" s="77"/>
      <c r="G141" s="75"/>
      <c r="H141" s="76"/>
      <c r="I141" s="77"/>
      <c r="J141" s="75"/>
      <c r="K141" s="76"/>
    </row>
    <row r="142" spans="1:11" ht="19.5" customHeight="1" hidden="1">
      <c r="A142" s="526"/>
      <c r="B142" s="82"/>
      <c r="C142" s="77"/>
      <c r="D142" s="75"/>
      <c r="E142" s="76"/>
      <c r="F142" s="77"/>
      <c r="G142" s="75"/>
      <c r="H142" s="76"/>
      <c r="I142" s="77"/>
      <c r="J142" s="75"/>
      <c r="K142" s="76"/>
    </row>
    <row r="143" spans="1:11" ht="19.5" customHeight="1" hidden="1" thickBot="1">
      <c r="A143" s="526"/>
      <c r="B143" s="83"/>
      <c r="C143" s="78"/>
      <c r="D143" s="79"/>
      <c r="E143" s="80"/>
      <c r="F143" s="77"/>
      <c r="G143" s="75"/>
      <c r="H143" s="76"/>
      <c r="I143" s="77"/>
      <c r="J143" s="75"/>
      <c r="K143" s="76"/>
    </row>
    <row r="144" spans="1:11" ht="19.5" customHeight="1" hidden="1" thickBot="1">
      <c r="A144" s="527"/>
      <c r="B144" s="60" t="s">
        <v>142</v>
      </c>
      <c r="C144" s="85">
        <f>SUM(C139:C143)</f>
        <v>0</v>
      </c>
      <c r="D144" s="86"/>
      <c r="E144" s="95">
        <f>SUM(E139:E143)</f>
        <v>0</v>
      </c>
      <c r="F144" s="85">
        <f>SUM(F139:F143)</f>
        <v>0</v>
      </c>
      <c r="G144" s="86"/>
      <c r="H144" s="95">
        <f>SUM(H139:H143)</f>
        <v>0</v>
      </c>
      <c r="I144" s="85">
        <f>SUM(I139:I143)</f>
        <v>0</v>
      </c>
      <c r="J144" s="86"/>
      <c r="K144" s="95">
        <f>SUM(K139:K143)</f>
        <v>0</v>
      </c>
    </row>
    <row r="145" spans="1:11" ht="8.25" customHeight="1" thickBot="1">
      <c r="A145" s="19"/>
      <c r="B145" s="20"/>
      <c r="C145" s="21"/>
      <c r="D145" s="21"/>
      <c r="E145" s="21"/>
      <c r="F145" s="21"/>
      <c r="G145" s="21"/>
      <c r="H145" s="21"/>
      <c r="I145" s="21"/>
      <c r="J145" s="21"/>
      <c r="K145" s="22"/>
    </row>
    <row r="146" spans="1:11" ht="19.5" customHeight="1" hidden="1">
      <c r="A146" s="525" t="s">
        <v>173</v>
      </c>
      <c r="B146" s="81"/>
      <c r="C146" s="74"/>
      <c r="D146" s="72"/>
      <c r="E146" s="73"/>
      <c r="F146" s="74"/>
      <c r="G146" s="72"/>
      <c r="H146" s="73"/>
      <c r="I146" s="74"/>
      <c r="J146" s="72"/>
      <c r="K146" s="73"/>
    </row>
    <row r="147" spans="1:11" ht="19.5" customHeight="1" hidden="1">
      <c r="A147" s="526"/>
      <c r="B147" s="84"/>
      <c r="C147" s="101"/>
      <c r="D147" s="102"/>
      <c r="E147" s="103"/>
      <c r="F147" s="101"/>
      <c r="G147" s="102"/>
      <c r="H147" s="103"/>
      <c r="I147" s="101"/>
      <c r="J147" s="102"/>
      <c r="K147" s="103"/>
    </row>
    <row r="148" spans="1:11" ht="19.5" customHeight="1" hidden="1">
      <c r="A148" s="526"/>
      <c r="B148" s="84"/>
      <c r="C148" s="101"/>
      <c r="D148" s="102"/>
      <c r="E148" s="103"/>
      <c r="F148" s="101"/>
      <c r="G148" s="102"/>
      <c r="H148" s="103"/>
      <c r="I148" s="101"/>
      <c r="J148" s="102"/>
      <c r="K148" s="103"/>
    </row>
    <row r="149" spans="1:11" ht="19.5" customHeight="1" hidden="1">
      <c r="A149" s="526"/>
      <c r="B149" s="82"/>
      <c r="C149" s="77"/>
      <c r="D149" s="75"/>
      <c r="E149" s="76"/>
      <c r="F149" s="77"/>
      <c r="G149" s="75"/>
      <c r="H149" s="76"/>
      <c r="I149" s="77"/>
      <c r="J149" s="75"/>
      <c r="K149" s="76"/>
    </row>
    <row r="150" spans="1:11" ht="19.5" customHeight="1" hidden="1" thickBot="1">
      <c r="A150" s="526"/>
      <c r="B150" s="83"/>
      <c r="C150" s="78"/>
      <c r="D150" s="79"/>
      <c r="E150" s="80"/>
      <c r="F150" s="77"/>
      <c r="G150" s="75"/>
      <c r="H150" s="76"/>
      <c r="I150" s="77"/>
      <c r="J150" s="75"/>
      <c r="K150" s="76"/>
    </row>
    <row r="151" spans="1:11" ht="19.5" customHeight="1" hidden="1" thickBot="1">
      <c r="A151" s="527"/>
      <c r="B151" s="60" t="s">
        <v>142</v>
      </c>
      <c r="C151" s="85">
        <f>SUM(C146:C150)</f>
        <v>0</v>
      </c>
      <c r="D151" s="86"/>
      <c r="E151" s="95">
        <f>SUM(E146:E150)</f>
        <v>0</v>
      </c>
      <c r="F151" s="85">
        <f>SUM(F146:F150)</f>
        <v>0</v>
      </c>
      <c r="G151" s="86"/>
      <c r="H151" s="95">
        <f>SUM(H146:H150)</f>
        <v>0</v>
      </c>
      <c r="I151" s="85">
        <f>SUM(I146:I150)</f>
        <v>0</v>
      </c>
      <c r="J151" s="86"/>
      <c r="K151" s="95">
        <f>SUM(K146:K150)</f>
        <v>0</v>
      </c>
    </row>
    <row r="152" spans="1:11" ht="10.5" customHeight="1" hidden="1" thickBot="1">
      <c r="A152" s="19"/>
      <c r="B152" s="20"/>
      <c r="C152" s="21"/>
      <c r="D152" s="21"/>
      <c r="E152" s="21"/>
      <c r="F152" s="21"/>
      <c r="G152" s="21"/>
      <c r="H152" s="21"/>
      <c r="I152" s="21"/>
      <c r="J152" s="21"/>
      <c r="K152" s="22"/>
    </row>
    <row r="153" spans="1:11" ht="19.5" customHeight="1">
      <c r="A153" s="525" t="s">
        <v>174</v>
      </c>
      <c r="B153" s="81" t="s">
        <v>233</v>
      </c>
      <c r="C153" s="74">
        <v>1</v>
      </c>
      <c r="D153" s="72" t="s">
        <v>29</v>
      </c>
      <c r="E153" s="73">
        <v>45</v>
      </c>
      <c r="F153" s="74">
        <v>1</v>
      </c>
      <c r="G153" s="72" t="s">
        <v>29</v>
      </c>
      <c r="H153" s="73">
        <v>50</v>
      </c>
      <c r="I153" s="74">
        <v>1</v>
      </c>
      <c r="J153" s="72" t="s">
        <v>29</v>
      </c>
      <c r="K153" s="73">
        <v>55</v>
      </c>
    </row>
    <row r="154" spans="1:11" ht="18" customHeight="1" thickBot="1">
      <c r="A154" s="526"/>
      <c r="B154" s="84"/>
      <c r="C154" s="101"/>
      <c r="D154" s="102"/>
      <c r="E154" s="103"/>
      <c r="F154" s="101"/>
      <c r="G154" s="102"/>
      <c r="H154" s="103"/>
      <c r="I154" s="101"/>
      <c r="J154" s="102"/>
      <c r="K154" s="103"/>
    </row>
    <row r="155" spans="1:11" ht="19.5" customHeight="1" hidden="1">
      <c r="A155" s="526"/>
      <c r="B155" s="84"/>
      <c r="C155" s="77"/>
      <c r="D155" s="75"/>
      <c r="E155" s="76"/>
      <c r="F155" s="77"/>
      <c r="G155" s="75"/>
      <c r="H155" s="76"/>
      <c r="I155" s="77"/>
      <c r="J155" s="75"/>
      <c r="K155" s="76"/>
    </row>
    <row r="156" spans="1:11" ht="19.5" customHeight="1" hidden="1">
      <c r="A156" s="526"/>
      <c r="B156" s="82"/>
      <c r="C156" s="77"/>
      <c r="D156" s="75"/>
      <c r="E156" s="76"/>
      <c r="F156" s="77"/>
      <c r="G156" s="75"/>
      <c r="H156" s="76"/>
      <c r="I156" s="77"/>
      <c r="J156" s="75"/>
      <c r="K156" s="76"/>
    </row>
    <row r="157" spans="1:11" ht="19.5" customHeight="1" hidden="1" thickBot="1">
      <c r="A157" s="526"/>
      <c r="B157" s="83"/>
      <c r="C157" s="78"/>
      <c r="D157" s="79"/>
      <c r="E157" s="80"/>
      <c r="F157" s="77"/>
      <c r="G157" s="75"/>
      <c r="H157" s="76"/>
      <c r="I157" s="77"/>
      <c r="J157" s="75"/>
      <c r="K157" s="76"/>
    </row>
    <row r="158" spans="1:11" ht="19.5" customHeight="1" thickBot="1">
      <c r="A158" s="527"/>
      <c r="B158" s="60" t="s">
        <v>142</v>
      </c>
      <c r="C158" s="85">
        <f>SUM(C153:C157)</f>
        <v>1</v>
      </c>
      <c r="D158" s="86"/>
      <c r="E158" s="95">
        <f>SUM(E153:E157)</f>
        <v>45</v>
      </c>
      <c r="F158" s="85">
        <f>SUM(F153:F157)</f>
        <v>1</v>
      </c>
      <c r="G158" s="86"/>
      <c r="H158" s="95">
        <f>SUM(H153:H157)</f>
        <v>50</v>
      </c>
      <c r="I158" s="85">
        <f>SUM(I153:I157)</f>
        <v>1</v>
      </c>
      <c r="J158" s="86"/>
      <c r="K158" s="95">
        <f>SUM(K153:K157)</f>
        <v>55</v>
      </c>
    </row>
    <row r="159" spans="1:11" ht="19.5" customHeight="1" thickBot="1">
      <c r="A159" s="19"/>
      <c r="B159" s="20"/>
      <c r="C159" s="21"/>
      <c r="D159" s="21"/>
      <c r="E159" s="21"/>
      <c r="F159" s="21"/>
      <c r="G159" s="21"/>
      <c r="H159" s="21"/>
      <c r="I159" s="21"/>
      <c r="J159" s="21"/>
      <c r="K159" s="22"/>
    </row>
    <row r="160" spans="1:11" ht="18.75" customHeight="1" hidden="1">
      <c r="A160" s="525" t="s">
        <v>175</v>
      </c>
      <c r="B160" s="81"/>
      <c r="C160" s="74"/>
      <c r="D160" s="72"/>
      <c r="E160" s="73"/>
      <c r="F160" s="74"/>
      <c r="G160" s="72"/>
      <c r="H160" s="73"/>
      <c r="I160" s="74"/>
      <c r="J160" s="72"/>
      <c r="K160" s="73"/>
    </row>
    <row r="161" spans="1:11" ht="19.5" customHeight="1" hidden="1">
      <c r="A161" s="526"/>
      <c r="B161" s="84"/>
      <c r="C161" s="77"/>
      <c r="D161" s="75"/>
      <c r="E161" s="76"/>
      <c r="F161" s="77"/>
      <c r="G161" s="75"/>
      <c r="H161" s="76"/>
      <c r="I161" s="77"/>
      <c r="J161" s="75"/>
      <c r="K161" s="76"/>
    </row>
    <row r="162" spans="1:11" ht="19.5" customHeight="1" hidden="1">
      <c r="A162" s="526"/>
      <c r="B162" s="82"/>
      <c r="C162" s="77"/>
      <c r="D162" s="75"/>
      <c r="E162" s="76"/>
      <c r="F162" s="77"/>
      <c r="G162" s="75"/>
      <c r="H162" s="76"/>
      <c r="I162" s="77"/>
      <c r="J162" s="75"/>
      <c r="K162" s="76"/>
    </row>
    <row r="163" spans="1:11" ht="19.5" customHeight="1" hidden="1">
      <c r="A163" s="526"/>
      <c r="B163" s="82"/>
      <c r="C163" s="77"/>
      <c r="D163" s="75"/>
      <c r="E163" s="76"/>
      <c r="F163" s="77"/>
      <c r="G163" s="75"/>
      <c r="H163" s="76"/>
      <c r="I163" s="77"/>
      <c r="J163" s="75"/>
      <c r="K163" s="76"/>
    </row>
    <row r="164" spans="1:11" ht="19.5" customHeight="1" hidden="1" thickBot="1">
      <c r="A164" s="526"/>
      <c r="B164" s="83"/>
      <c r="C164" s="78"/>
      <c r="D164" s="79"/>
      <c r="E164" s="80"/>
      <c r="F164" s="77"/>
      <c r="G164" s="75"/>
      <c r="H164" s="76"/>
      <c r="I164" s="77"/>
      <c r="J164" s="75"/>
      <c r="K164" s="76"/>
    </row>
    <row r="165" spans="1:11" ht="19.5" customHeight="1" hidden="1" thickBot="1">
      <c r="A165" s="527"/>
      <c r="B165" s="60" t="s">
        <v>142</v>
      </c>
      <c r="C165" s="85">
        <f>SUM(C160:C164)</f>
        <v>0</v>
      </c>
      <c r="D165" s="86"/>
      <c r="E165" s="95">
        <f>SUM(E160:E164)</f>
        <v>0</v>
      </c>
      <c r="F165" s="85">
        <f>SUM(F160:F164)</f>
        <v>0</v>
      </c>
      <c r="G165" s="86"/>
      <c r="H165" s="95">
        <f>SUM(H160:H164)</f>
        <v>0</v>
      </c>
      <c r="I165" s="85">
        <f>SUM(I160:I164)</f>
        <v>0</v>
      </c>
      <c r="J165" s="86"/>
      <c r="K165" s="95">
        <f>SUM(K160:K164)</f>
        <v>0</v>
      </c>
    </row>
    <row r="166" spans="1:11" ht="19.5" customHeight="1" thickBot="1">
      <c r="A166" s="541" t="s">
        <v>79</v>
      </c>
      <c r="B166" s="542" t="s">
        <v>10</v>
      </c>
      <c r="C166" s="89">
        <f>C131+C137+C144+C151+C158+C165</f>
        <v>2</v>
      </c>
      <c r="D166" s="90"/>
      <c r="E166" s="92">
        <f>E131+E137+E144+E151+E158+E165</f>
        <v>165</v>
      </c>
      <c r="F166" s="89">
        <f>F131+F137+F144+F151+F158+F165</f>
        <v>2</v>
      </c>
      <c r="G166" s="90"/>
      <c r="H166" s="92">
        <f>H131+H137+H144+H151+H158+H165</f>
        <v>200</v>
      </c>
      <c r="I166" s="89">
        <f>I131+I137+I144+I151+I158+I165</f>
        <v>2</v>
      </c>
      <c r="J166" s="90"/>
      <c r="K166" s="92">
        <f>K131+K137+K144+K151+K158+K165</f>
        <v>235</v>
      </c>
    </row>
    <row r="167" spans="1:11" ht="18.75" customHeight="1" thickBot="1">
      <c r="A167" s="19"/>
      <c r="B167" s="20"/>
      <c r="C167" s="21"/>
      <c r="D167" s="21"/>
      <c r="E167" s="21"/>
      <c r="F167" s="21"/>
      <c r="G167" s="21"/>
      <c r="H167" s="21"/>
      <c r="I167" s="21"/>
      <c r="J167" s="21"/>
      <c r="K167" s="22"/>
    </row>
    <row r="168" spans="1:11" ht="19.5" customHeight="1" hidden="1" thickBot="1">
      <c r="A168" s="543" t="s">
        <v>176</v>
      </c>
      <c r="B168" s="544"/>
      <c r="C168" s="545"/>
      <c r="D168" s="545"/>
      <c r="E168" s="545"/>
      <c r="F168" s="545"/>
      <c r="G168" s="545"/>
      <c r="H168" s="545"/>
      <c r="I168" s="545"/>
      <c r="J168" s="545"/>
      <c r="K168" s="546"/>
    </row>
    <row r="169" spans="1:11" ht="19.5" customHeight="1" hidden="1">
      <c r="A169" s="525" t="s">
        <v>177</v>
      </c>
      <c r="B169" s="81"/>
      <c r="C169" s="74"/>
      <c r="D169" s="72"/>
      <c r="E169" s="73"/>
      <c r="F169" s="74"/>
      <c r="G169" s="72"/>
      <c r="H169" s="73"/>
      <c r="I169" s="74"/>
      <c r="J169" s="72"/>
      <c r="K169" s="73"/>
    </row>
    <row r="170" spans="1:11" ht="19.5" customHeight="1" hidden="1">
      <c r="A170" s="526"/>
      <c r="B170" s="84"/>
      <c r="C170" s="77"/>
      <c r="D170" s="75"/>
      <c r="E170" s="76"/>
      <c r="F170" s="77"/>
      <c r="G170" s="75"/>
      <c r="H170" s="76"/>
      <c r="I170" s="77"/>
      <c r="J170" s="75"/>
      <c r="K170" s="76"/>
    </row>
    <row r="171" spans="1:11" ht="19.5" customHeight="1" hidden="1">
      <c r="A171" s="526"/>
      <c r="B171" s="82"/>
      <c r="C171" s="77"/>
      <c r="D171" s="75"/>
      <c r="E171" s="76"/>
      <c r="F171" s="77"/>
      <c r="G171" s="75"/>
      <c r="H171" s="76"/>
      <c r="I171" s="77"/>
      <c r="J171" s="75"/>
      <c r="K171" s="76"/>
    </row>
    <row r="172" spans="1:11" ht="19.5" customHeight="1" hidden="1">
      <c r="A172" s="526"/>
      <c r="B172" s="82"/>
      <c r="C172" s="77"/>
      <c r="D172" s="75"/>
      <c r="E172" s="76"/>
      <c r="F172" s="77"/>
      <c r="G172" s="75"/>
      <c r="H172" s="76"/>
      <c r="I172" s="77"/>
      <c r="J172" s="75"/>
      <c r="K172" s="76"/>
    </row>
    <row r="173" spans="1:11" ht="19.5" customHeight="1" hidden="1" thickBot="1">
      <c r="A173" s="526"/>
      <c r="B173" s="83"/>
      <c r="C173" s="78"/>
      <c r="D173" s="79"/>
      <c r="E173" s="80"/>
      <c r="F173" s="77"/>
      <c r="G173" s="75"/>
      <c r="H173" s="76"/>
      <c r="I173" s="77"/>
      <c r="J173" s="75"/>
      <c r="K173" s="76"/>
    </row>
    <row r="174" spans="1:11" ht="19.5" customHeight="1" hidden="1" thickBot="1">
      <c r="A174" s="527"/>
      <c r="B174" s="60" t="s">
        <v>142</v>
      </c>
      <c r="C174" s="85">
        <f>SUM(C169:C173)</f>
        <v>0</v>
      </c>
      <c r="D174" s="86"/>
      <c r="E174" s="95">
        <f>SUM(E169:E173)</f>
        <v>0</v>
      </c>
      <c r="F174" s="85">
        <f>SUM(F169:F173)</f>
        <v>0</v>
      </c>
      <c r="G174" s="86"/>
      <c r="H174" s="95">
        <f>SUM(H169:H173)</f>
        <v>0</v>
      </c>
      <c r="I174" s="85">
        <f>SUM(I169:I173)</f>
        <v>0</v>
      </c>
      <c r="J174" s="86"/>
      <c r="K174" s="95">
        <f>SUM(K169:K173)</f>
        <v>0</v>
      </c>
    </row>
    <row r="175" spans="1:11" ht="19.5" customHeight="1" hidden="1" thickBot="1">
      <c r="A175" s="19"/>
      <c r="B175" s="20"/>
      <c r="C175" s="21"/>
      <c r="D175" s="21"/>
      <c r="E175" s="21"/>
      <c r="F175" s="21"/>
      <c r="G175" s="21"/>
      <c r="H175" s="21"/>
      <c r="I175" s="21"/>
      <c r="J175" s="21"/>
      <c r="K175" s="22"/>
    </row>
    <row r="176" spans="1:11" ht="19.5" customHeight="1" hidden="1">
      <c r="A176" s="525" t="s">
        <v>178</v>
      </c>
      <c r="B176" s="81"/>
      <c r="C176" s="74"/>
      <c r="D176" s="72"/>
      <c r="E176" s="73"/>
      <c r="F176" s="74"/>
      <c r="G176" s="72"/>
      <c r="H176" s="73"/>
      <c r="I176" s="74"/>
      <c r="J176" s="72"/>
      <c r="K176" s="73"/>
    </row>
    <row r="177" spans="1:11" ht="19.5" customHeight="1" hidden="1">
      <c r="A177" s="526"/>
      <c r="B177" s="84"/>
      <c r="C177" s="77"/>
      <c r="D177" s="75"/>
      <c r="E177" s="76"/>
      <c r="F177" s="77"/>
      <c r="G177" s="75"/>
      <c r="H177" s="76"/>
      <c r="I177" s="77"/>
      <c r="J177" s="75"/>
      <c r="K177" s="76"/>
    </row>
    <row r="178" spans="1:11" ht="19.5" customHeight="1" hidden="1">
      <c r="A178" s="526"/>
      <c r="B178" s="82"/>
      <c r="C178" s="77"/>
      <c r="D178" s="75"/>
      <c r="E178" s="76"/>
      <c r="F178" s="77"/>
      <c r="G178" s="75"/>
      <c r="H178" s="76"/>
      <c r="I178" s="77"/>
      <c r="J178" s="75"/>
      <c r="K178" s="76"/>
    </row>
    <row r="179" spans="1:11" ht="19.5" customHeight="1" hidden="1">
      <c r="A179" s="526"/>
      <c r="B179" s="82"/>
      <c r="C179" s="77"/>
      <c r="D179" s="75"/>
      <c r="E179" s="76"/>
      <c r="F179" s="77"/>
      <c r="G179" s="75"/>
      <c r="H179" s="76"/>
      <c r="I179" s="77"/>
      <c r="J179" s="75"/>
      <c r="K179" s="76"/>
    </row>
    <row r="180" spans="1:11" ht="19.5" customHeight="1" hidden="1" thickBot="1">
      <c r="A180" s="526"/>
      <c r="B180" s="83"/>
      <c r="C180" s="78"/>
      <c r="D180" s="79"/>
      <c r="E180" s="80"/>
      <c r="F180" s="77"/>
      <c r="G180" s="75"/>
      <c r="H180" s="76"/>
      <c r="I180" s="77"/>
      <c r="J180" s="75"/>
      <c r="K180" s="76"/>
    </row>
    <row r="181" spans="1:11" ht="19.5" customHeight="1" hidden="1" thickBot="1">
      <c r="A181" s="527"/>
      <c r="B181" s="60" t="s">
        <v>142</v>
      </c>
      <c r="C181" s="85">
        <f>SUM(C176:C180)</f>
        <v>0</v>
      </c>
      <c r="D181" s="86"/>
      <c r="E181" s="95">
        <f>SUM(E176:E180)</f>
        <v>0</v>
      </c>
      <c r="F181" s="85">
        <f>SUM(F176:F180)</f>
        <v>0</v>
      </c>
      <c r="G181" s="86"/>
      <c r="H181" s="95">
        <f>SUM(H176:H180)</f>
        <v>0</v>
      </c>
      <c r="I181" s="85">
        <f>SUM(I176:I180)</f>
        <v>0</v>
      </c>
      <c r="J181" s="86"/>
      <c r="K181" s="95">
        <f>SUM(K176:K180)</f>
        <v>0</v>
      </c>
    </row>
    <row r="182" spans="1:11" ht="19.5" customHeight="1" hidden="1" thickBot="1">
      <c r="A182" s="541" t="s">
        <v>179</v>
      </c>
      <c r="B182" s="542" t="s">
        <v>10</v>
      </c>
      <c r="C182" s="89">
        <f>C174+C181</f>
        <v>0</v>
      </c>
      <c r="D182" s="90"/>
      <c r="E182" s="92">
        <f>E174+E181</f>
        <v>0</v>
      </c>
      <c r="F182" s="89">
        <f>F174+F181</f>
        <v>0</v>
      </c>
      <c r="G182" s="90"/>
      <c r="H182" s="92">
        <f>H174+H181</f>
        <v>0</v>
      </c>
      <c r="I182" s="89">
        <f>I174+I181</f>
        <v>0</v>
      </c>
      <c r="J182" s="90"/>
      <c r="K182" s="92">
        <f>K174+K181</f>
        <v>0</v>
      </c>
    </row>
    <row r="183" spans="1:11" ht="19.5" customHeight="1" hidden="1" thickBot="1">
      <c r="A183" s="19"/>
      <c r="B183" s="20"/>
      <c r="C183" s="21"/>
      <c r="D183" s="21"/>
      <c r="E183" s="21"/>
      <c r="F183" s="21"/>
      <c r="G183" s="21"/>
      <c r="H183" s="21"/>
      <c r="I183" s="21"/>
      <c r="J183" s="21"/>
      <c r="K183" s="22"/>
    </row>
    <row r="184" spans="1:11" ht="19.5" customHeight="1" thickBot="1">
      <c r="A184" s="543" t="s">
        <v>88</v>
      </c>
      <c r="B184" s="544"/>
      <c r="C184" s="545"/>
      <c r="D184" s="545"/>
      <c r="E184" s="545"/>
      <c r="F184" s="545"/>
      <c r="G184" s="545"/>
      <c r="H184" s="545"/>
      <c r="I184" s="545"/>
      <c r="J184" s="545"/>
      <c r="K184" s="546"/>
    </row>
    <row r="185" spans="1:11" ht="19.5" customHeight="1" thickBot="1">
      <c r="A185" s="525" t="s">
        <v>180</v>
      </c>
      <c r="B185" s="84" t="s">
        <v>41</v>
      </c>
      <c r="C185" s="74">
        <v>1</v>
      </c>
      <c r="D185" s="72" t="s">
        <v>29</v>
      </c>
      <c r="E185" s="73">
        <v>45</v>
      </c>
      <c r="F185" s="74">
        <v>1</v>
      </c>
      <c r="G185" s="72" t="s">
        <v>29</v>
      </c>
      <c r="H185" s="73">
        <v>50</v>
      </c>
      <c r="I185" s="74">
        <v>1</v>
      </c>
      <c r="J185" s="72" t="s">
        <v>29</v>
      </c>
      <c r="K185" s="73">
        <v>55</v>
      </c>
    </row>
    <row r="186" spans="1:11" ht="19.5" customHeight="1" hidden="1">
      <c r="A186" s="526"/>
      <c r="B186" s="84"/>
      <c r="C186" s="77"/>
      <c r="D186" s="75"/>
      <c r="E186" s="76"/>
      <c r="F186" s="77"/>
      <c r="G186" s="75"/>
      <c r="H186" s="76"/>
      <c r="I186" s="77"/>
      <c r="J186" s="75"/>
      <c r="K186" s="76"/>
    </row>
    <row r="187" spans="1:11" ht="19.5" customHeight="1" hidden="1">
      <c r="A187" s="526"/>
      <c r="B187" s="84"/>
      <c r="C187" s="77"/>
      <c r="D187" s="75"/>
      <c r="E187" s="76"/>
      <c r="F187" s="77"/>
      <c r="G187" s="75"/>
      <c r="H187" s="76"/>
      <c r="I187" s="77"/>
      <c r="J187" s="75"/>
      <c r="K187" s="76"/>
    </row>
    <row r="188" spans="1:11" ht="19.5" customHeight="1" hidden="1">
      <c r="A188" s="526"/>
      <c r="B188" s="82"/>
      <c r="C188" s="77"/>
      <c r="D188" s="75"/>
      <c r="E188" s="76"/>
      <c r="F188" s="77"/>
      <c r="G188" s="75"/>
      <c r="H188" s="76"/>
      <c r="I188" s="77"/>
      <c r="J188" s="75"/>
      <c r="K188" s="76"/>
    </row>
    <row r="189" spans="1:11" ht="19.5" customHeight="1" hidden="1" thickBot="1">
      <c r="A189" s="526"/>
      <c r="B189" s="83"/>
      <c r="C189" s="78"/>
      <c r="D189" s="79"/>
      <c r="E189" s="80"/>
      <c r="F189" s="77"/>
      <c r="G189" s="75"/>
      <c r="H189" s="76"/>
      <c r="I189" s="77"/>
      <c r="J189" s="75"/>
      <c r="K189" s="76"/>
    </row>
    <row r="190" spans="1:11" ht="19.5" customHeight="1" thickBot="1">
      <c r="A190" s="527"/>
      <c r="B190" s="60" t="s">
        <v>142</v>
      </c>
      <c r="C190" s="85">
        <f>SUM(C185:C189)</f>
        <v>1</v>
      </c>
      <c r="D190" s="86"/>
      <c r="E190" s="95">
        <f>SUM(E185:E189)</f>
        <v>45</v>
      </c>
      <c r="F190" s="85">
        <f>SUM(F185:F189)</f>
        <v>1</v>
      </c>
      <c r="G190" s="86"/>
      <c r="H190" s="95">
        <f>SUM(H185:H189)</f>
        <v>50</v>
      </c>
      <c r="I190" s="85">
        <f>SUM(I185:I189)</f>
        <v>1</v>
      </c>
      <c r="J190" s="86"/>
      <c r="K190" s="95">
        <f>SUM(K185:K189)</f>
        <v>55</v>
      </c>
    </row>
    <row r="191" spans="1:11" ht="19.5" customHeight="1" thickBot="1">
      <c r="A191" s="19"/>
      <c r="B191" s="20"/>
      <c r="C191" s="21"/>
      <c r="D191" s="21"/>
      <c r="E191" s="21"/>
      <c r="F191" s="21"/>
      <c r="G191" s="21"/>
      <c r="H191" s="21"/>
      <c r="I191" s="21"/>
      <c r="J191" s="21"/>
      <c r="K191" s="22"/>
    </row>
    <row r="192" spans="1:11" ht="19.5" customHeight="1" hidden="1">
      <c r="A192" s="525" t="s">
        <v>181</v>
      </c>
      <c r="B192" s="81"/>
      <c r="C192" s="74"/>
      <c r="D192" s="72"/>
      <c r="E192" s="73"/>
      <c r="F192" s="74"/>
      <c r="G192" s="72"/>
      <c r="H192" s="73"/>
      <c r="I192" s="74"/>
      <c r="J192" s="72"/>
      <c r="K192" s="73"/>
    </row>
    <row r="193" spans="1:11" ht="19.5" customHeight="1" hidden="1">
      <c r="A193" s="526"/>
      <c r="B193" s="84"/>
      <c r="C193" s="77"/>
      <c r="D193" s="75"/>
      <c r="E193" s="76"/>
      <c r="F193" s="77"/>
      <c r="G193" s="75"/>
      <c r="H193" s="76"/>
      <c r="I193" s="77"/>
      <c r="J193" s="75"/>
      <c r="K193" s="76"/>
    </row>
    <row r="194" spans="1:11" ht="19.5" customHeight="1" hidden="1">
      <c r="A194" s="526"/>
      <c r="B194" s="84"/>
      <c r="C194" s="77"/>
      <c r="D194" s="75"/>
      <c r="E194" s="76"/>
      <c r="F194" s="77"/>
      <c r="G194" s="75"/>
      <c r="H194" s="76"/>
      <c r="I194" s="77"/>
      <c r="J194" s="75"/>
      <c r="K194" s="76"/>
    </row>
    <row r="195" spans="1:11" ht="19.5" customHeight="1" hidden="1">
      <c r="A195" s="526"/>
      <c r="B195" s="82"/>
      <c r="C195" s="77"/>
      <c r="D195" s="75"/>
      <c r="E195" s="76"/>
      <c r="F195" s="77"/>
      <c r="G195" s="75"/>
      <c r="H195" s="76"/>
      <c r="I195" s="77"/>
      <c r="J195" s="75"/>
      <c r="K195" s="76"/>
    </row>
    <row r="196" spans="1:11" ht="19.5" customHeight="1" hidden="1" thickBot="1">
      <c r="A196" s="526"/>
      <c r="B196" s="83"/>
      <c r="C196" s="78"/>
      <c r="D196" s="79"/>
      <c r="E196" s="80"/>
      <c r="F196" s="77"/>
      <c r="G196" s="75"/>
      <c r="H196" s="76"/>
      <c r="I196" s="77"/>
      <c r="J196" s="75"/>
      <c r="K196" s="76"/>
    </row>
    <row r="197" spans="1:11" ht="19.5" customHeight="1" hidden="1" thickBot="1">
      <c r="A197" s="527"/>
      <c r="B197" s="60" t="s">
        <v>142</v>
      </c>
      <c r="C197" s="85">
        <f>SUM(C192:C196)</f>
        <v>0</v>
      </c>
      <c r="D197" s="86"/>
      <c r="E197" s="95">
        <f>SUM(E192:E196)</f>
        <v>0</v>
      </c>
      <c r="F197" s="85">
        <f>SUM(F192:F196)</f>
        <v>0</v>
      </c>
      <c r="G197" s="86"/>
      <c r="H197" s="95">
        <f>SUM(H192:H196)</f>
        <v>0</v>
      </c>
      <c r="I197" s="85">
        <f>SUM(I192:I196)</f>
        <v>0</v>
      </c>
      <c r="J197" s="86"/>
      <c r="K197" s="95">
        <f>SUM(K192:K196)</f>
        <v>0</v>
      </c>
    </row>
    <row r="198" spans="1:11" ht="19.5" customHeight="1" hidden="1" thickBot="1">
      <c r="A198" s="19"/>
      <c r="B198" s="20"/>
      <c r="C198" s="21"/>
      <c r="D198" s="21"/>
      <c r="E198" s="21"/>
      <c r="F198" s="21"/>
      <c r="G198" s="21"/>
      <c r="H198" s="21"/>
      <c r="I198" s="21"/>
      <c r="J198" s="21"/>
      <c r="K198" s="22"/>
    </row>
    <row r="199" spans="1:11" ht="19.5" customHeight="1" hidden="1">
      <c r="A199" s="525" t="s">
        <v>182</v>
      </c>
      <c r="B199" s="81"/>
      <c r="C199" s="74"/>
      <c r="D199" s="72"/>
      <c r="E199" s="67"/>
      <c r="F199" s="74"/>
      <c r="G199" s="72"/>
      <c r="H199" s="73"/>
      <c r="I199" s="74"/>
      <c r="J199" s="72"/>
      <c r="K199" s="73"/>
    </row>
    <row r="200" spans="1:11" ht="19.5" customHeight="1" hidden="1">
      <c r="A200" s="526"/>
      <c r="B200" s="84"/>
      <c r="C200" s="77"/>
      <c r="D200" s="75"/>
      <c r="E200" s="76"/>
      <c r="F200" s="77"/>
      <c r="G200" s="75"/>
      <c r="H200" s="76"/>
      <c r="I200" s="77"/>
      <c r="J200" s="75"/>
      <c r="K200" s="76"/>
    </row>
    <row r="201" spans="1:11" ht="19.5" customHeight="1" hidden="1">
      <c r="A201" s="526"/>
      <c r="B201" s="84"/>
      <c r="C201" s="77"/>
      <c r="D201" s="75"/>
      <c r="E201" s="76"/>
      <c r="F201" s="77"/>
      <c r="G201" s="75"/>
      <c r="H201" s="76"/>
      <c r="I201" s="77"/>
      <c r="J201" s="75"/>
      <c r="K201" s="76"/>
    </row>
    <row r="202" spans="1:11" ht="19.5" customHeight="1" hidden="1">
      <c r="A202" s="526"/>
      <c r="B202" s="82"/>
      <c r="C202" s="77"/>
      <c r="D202" s="75"/>
      <c r="E202" s="76"/>
      <c r="F202" s="77"/>
      <c r="G202" s="75"/>
      <c r="H202" s="76"/>
      <c r="I202" s="77"/>
      <c r="J202" s="75"/>
      <c r="K202" s="76"/>
    </row>
    <row r="203" spans="1:11" ht="19.5" customHeight="1" hidden="1" thickBot="1">
      <c r="A203" s="526"/>
      <c r="B203" s="83"/>
      <c r="C203" s="104"/>
      <c r="D203" s="105"/>
      <c r="E203" s="106"/>
      <c r="F203" s="77"/>
      <c r="G203" s="75"/>
      <c r="H203" s="76"/>
      <c r="I203" s="77"/>
      <c r="J203" s="75"/>
      <c r="K203" s="76"/>
    </row>
    <row r="204" spans="1:11" ht="19.5" customHeight="1" hidden="1" thickBot="1">
      <c r="A204" s="527"/>
      <c r="B204" s="60" t="s">
        <v>142</v>
      </c>
      <c r="C204" s="85">
        <f>SUM(C199:C203)</f>
        <v>0</v>
      </c>
      <c r="D204" s="86"/>
      <c r="E204" s="95">
        <f>SUM(E199:E203)</f>
        <v>0</v>
      </c>
      <c r="F204" s="85">
        <f>SUM(F199:F203)</f>
        <v>0</v>
      </c>
      <c r="G204" s="86"/>
      <c r="H204" s="95">
        <f>SUM(H199:H203)</f>
        <v>0</v>
      </c>
      <c r="I204" s="85">
        <f>SUM(I199:I203)</f>
        <v>0</v>
      </c>
      <c r="J204" s="86"/>
      <c r="K204" s="95">
        <f>SUM(K199:K203)</f>
        <v>0</v>
      </c>
    </row>
    <row r="205" spans="1:11" ht="19.5" customHeight="1" hidden="1" thickBot="1">
      <c r="A205" s="19"/>
      <c r="B205" s="20"/>
      <c r="C205" s="21"/>
      <c r="D205" s="21"/>
      <c r="E205" s="21"/>
      <c r="F205" s="21"/>
      <c r="G205" s="21"/>
      <c r="H205" s="21"/>
      <c r="I205" s="21"/>
      <c r="J205" s="21"/>
      <c r="K205" s="22"/>
    </row>
    <row r="206" spans="1:11" ht="19.5" customHeight="1" hidden="1">
      <c r="A206" s="525" t="s">
        <v>183</v>
      </c>
      <c r="B206" s="81"/>
      <c r="C206" s="74"/>
      <c r="D206" s="72"/>
      <c r="E206" s="73"/>
      <c r="F206" s="74"/>
      <c r="G206" s="72"/>
      <c r="H206" s="73"/>
      <c r="I206" s="74"/>
      <c r="J206" s="72"/>
      <c r="K206" s="73"/>
    </row>
    <row r="207" spans="1:11" ht="19.5" customHeight="1" hidden="1">
      <c r="A207" s="526"/>
      <c r="B207" s="84"/>
      <c r="C207" s="77"/>
      <c r="D207" s="75"/>
      <c r="E207" s="76"/>
      <c r="F207" s="77"/>
      <c r="G207" s="75"/>
      <c r="H207" s="76"/>
      <c r="I207" s="77"/>
      <c r="J207" s="75"/>
      <c r="K207" s="76"/>
    </row>
    <row r="208" spans="1:11" ht="19.5" customHeight="1" hidden="1">
      <c r="A208" s="526"/>
      <c r="B208" s="82"/>
      <c r="C208" s="77"/>
      <c r="D208" s="75"/>
      <c r="E208" s="76"/>
      <c r="F208" s="77"/>
      <c r="G208" s="75"/>
      <c r="H208" s="76"/>
      <c r="I208" s="77"/>
      <c r="J208" s="75"/>
      <c r="K208" s="76"/>
    </row>
    <row r="209" spans="1:11" ht="19.5" customHeight="1" hidden="1">
      <c r="A209" s="526"/>
      <c r="B209" s="82"/>
      <c r="C209" s="77"/>
      <c r="D209" s="75"/>
      <c r="E209" s="76"/>
      <c r="F209" s="77"/>
      <c r="G209" s="75"/>
      <c r="H209" s="76"/>
      <c r="I209" s="77"/>
      <c r="J209" s="75"/>
      <c r="K209" s="76"/>
    </row>
    <row r="210" spans="1:11" ht="19.5" customHeight="1" hidden="1" thickBot="1">
      <c r="A210" s="526"/>
      <c r="B210" s="83"/>
      <c r="C210" s="78"/>
      <c r="D210" s="79"/>
      <c r="E210" s="80"/>
      <c r="F210" s="77"/>
      <c r="G210" s="75"/>
      <c r="H210" s="76"/>
      <c r="I210" s="77"/>
      <c r="J210" s="75"/>
      <c r="K210" s="76"/>
    </row>
    <row r="211" spans="1:11" ht="19.5" customHeight="1" hidden="1" thickBot="1">
      <c r="A211" s="527"/>
      <c r="B211" s="60" t="s">
        <v>142</v>
      </c>
      <c r="C211" s="85">
        <f>SUM(C206:C210)</f>
        <v>0</v>
      </c>
      <c r="D211" s="86"/>
      <c r="E211" s="95">
        <f>SUM(E206:E210)</f>
        <v>0</v>
      </c>
      <c r="F211" s="85">
        <f>SUM(F206:F210)</f>
        <v>0</v>
      </c>
      <c r="G211" s="86"/>
      <c r="H211" s="95">
        <f>SUM(H206:H210)</f>
        <v>0</v>
      </c>
      <c r="I211" s="85">
        <f>SUM(I206:I210)</f>
        <v>0</v>
      </c>
      <c r="J211" s="86"/>
      <c r="K211" s="95">
        <f>SUM(K206:K210)</f>
        <v>0</v>
      </c>
    </row>
    <row r="212" spans="1:11" ht="19.5" customHeight="1" hidden="1" thickBot="1">
      <c r="A212" s="19"/>
      <c r="B212" s="20"/>
      <c r="C212" s="21"/>
      <c r="D212" s="21"/>
      <c r="E212" s="21"/>
      <c r="F212" s="21"/>
      <c r="G212" s="21"/>
      <c r="H212" s="21"/>
      <c r="I212" s="21"/>
      <c r="J212" s="21"/>
      <c r="K212" s="22"/>
    </row>
    <row r="213" spans="1:11" ht="19.5" customHeight="1" hidden="1">
      <c r="A213" s="525" t="s">
        <v>184</v>
      </c>
      <c r="B213" s="81"/>
      <c r="C213" s="74"/>
      <c r="D213" s="72"/>
      <c r="E213" s="73"/>
      <c r="F213" s="74"/>
      <c r="G213" s="72"/>
      <c r="H213" s="73"/>
      <c r="I213" s="74"/>
      <c r="J213" s="72"/>
      <c r="K213" s="73"/>
    </row>
    <row r="214" spans="1:11" ht="19.5" customHeight="1" hidden="1">
      <c r="A214" s="526"/>
      <c r="B214" s="82"/>
      <c r="C214" s="77"/>
      <c r="D214" s="75"/>
      <c r="E214" s="76"/>
      <c r="F214" s="77"/>
      <c r="G214" s="75"/>
      <c r="H214" s="76"/>
      <c r="I214" s="77"/>
      <c r="J214" s="75"/>
      <c r="K214" s="76"/>
    </row>
    <row r="215" spans="1:11" ht="19.5" customHeight="1" hidden="1">
      <c r="A215" s="526"/>
      <c r="B215" s="82"/>
      <c r="C215" s="77"/>
      <c r="D215" s="75"/>
      <c r="E215" s="76"/>
      <c r="F215" s="77"/>
      <c r="G215" s="75"/>
      <c r="H215" s="76"/>
      <c r="I215" s="77"/>
      <c r="J215" s="75"/>
      <c r="K215" s="76"/>
    </row>
    <row r="216" spans="1:11" ht="19.5" customHeight="1" hidden="1">
      <c r="A216" s="526"/>
      <c r="B216" s="82"/>
      <c r="C216" s="77"/>
      <c r="D216" s="75"/>
      <c r="E216" s="76"/>
      <c r="F216" s="77"/>
      <c r="G216" s="75"/>
      <c r="H216" s="76"/>
      <c r="I216" s="77"/>
      <c r="J216" s="75"/>
      <c r="K216" s="76"/>
    </row>
    <row r="217" spans="1:11" ht="19.5" customHeight="1" hidden="1" thickBot="1">
      <c r="A217" s="526"/>
      <c r="B217" s="83"/>
      <c r="C217" s="78"/>
      <c r="D217" s="79"/>
      <c r="E217" s="80"/>
      <c r="F217" s="77"/>
      <c r="G217" s="75"/>
      <c r="H217" s="76"/>
      <c r="I217" s="77"/>
      <c r="J217" s="75"/>
      <c r="K217" s="76"/>
    </row>
    <row r="218" spans="1:11" ht="19.5" customHeight="1" hidden="1" thickBot="1">
      <c r="A218" s="527"/>
      <c r="B218" s="60" t="s">
        <v>142</v>
      </c>
      <c r="C218" s="85">
        <f>SUM(C213:C217)</f>
        <v>0</v>
      </c>
      <c r="D218" s="86"/>
      <c r="E218" s="95">
        <f>SUM(E213:E217)</f>
        <v>0</v>
      </c>
      <c r="F218" s="85">
        <f>SUM(F213:F217)</f>
        <v>0</v>
      </c>
      <c r="G218" s="86"/>
      <c r="H218" s="95">
        <f>SUM(H213:H217)</f>
        <v>0</v>
      </c>
      <c r="I218" s="85">
        <f>SUM(I213:I217)</f>
        <v>0</v>
      </c>
      <c r="J218" s="86"/>
      <c r="K218" s="95">
        <f>SUM(K213:K217)</f>
        <v>0</v>
      </c>
    </row>
    <row r="219" spans="1:11" ht="19.5" customHeight="1" thickBot="1">
      <c r="A219" s="541" t="s">
        <v>89</v>
      </c>
      <c r="B219" s="542"/>
      <c r="C219" s="89">
        <f>C190+C197+C204+C211+C218</f>
        <v>1</v>
      </c>
      <c r="D219" s="90"/>
      <c r="E219" s="92">
        <f>E190+E197+E204+E211+E218</f>
        <v>45</v>
      </c>
      <c r="F219" s="89">
        <f>F190+F197+F204+F211+F218</f>
        <v>1</v>
      </c>
      <c r="G219" s="90"/>
      <c r="H219" s="92">
        <f>H190+H197+H204+H211+H218</f>
        <v>50</v>
      </c>
      <c r="I219" s="89">
        <f>I190+I197+I204+I211+I218</f>
        <v>1</v>
      </c>
      <c r="J219" s="90"/>
      <c r="K219" s="92">
        <f>K190+K197+K204+K211+K218</f>
        <v>55</v>
      </c>
    </row>
    <row r="220" spans="1:11" ht="19.5" customHeight="1" thickBot="1">
      <c r="A220" s="172"/>
      <c r="B220" s="173"/>
      <c r="C220" s="174"/>
      <c r="D220" s="174"/>
      <c r="E220" s="174"/>
      <c r="F220" s="174"/>
      <c r="G220" s="174"/>
      <c r="H220" s="174"/>
      <c r="I220" s="174"/>
      <c r="J220" s="174"/>
      <c r="K220" s="175"/>
    </row>
    <row r="221" spans="1:11" ht="19.5" customHeight="1" thickBot="1">
      <c r="A221" s="547" t="s">
        <v>80</v>
      </c>
      <c r="B221" s="494"/>
      <c r="C221" s="87">
        <f>C70+C124+C166+C182+C219</f>
        <v>4343</v>
      </c>
      <c r="D221" s="88"/>
      <c r="E221" s="93">
        <f>E70+E124+E166+E182+E219</f>
        <v>7861</v>
      </c>
      <c r="F221" s="87">
        <f>F70+F124+F166+F182+F219</f>
        <v>4390</v>
      </c>
      <c r="G221" s="88"/>
      <c r="H221" s="93">
        <f>H70+H124+H166+H182+H219</f>
        <v>8459</v>
      </c>
      <c r="I221" s="87">
        <f>I70+I124+I166+I182+I219</f>
        <v>4440</v>
      </c>
      <c r="J221" s="88"/>
      <c r="K221" s="94">
        <f>K70+K124+K166+K182+K219</f>
        <v>9285</v>
      </c>
    </row>
    <row r="222" spans="1:11" ht="19.5" customHeight="1" thickBot="1">
      <c r="A222" s="176"/>
      <c r="B222" s="171"/>
      <c r="C222" s="121"/>
      <c r="D222" s="121"/>
      <c r="E222" s="121"/>
      <c r="F222" s="121"/>
      <c r="G222" s="121"/>
      <c r="H222" s="121"/>
      <c r="I222" s="121"/>
      <c r="J222" s="121"/>
      <c r="K222" s="177"/>
    </row>
    <row r="223" spans="1:11" ht="19.5" customHeight="1" thickBot="1">
      <c r="A223" s="518" t="s">
        <v>81</v>
      </c>
      <c r="B223" s="519"/>
      <c r="C223" s="519"/>
      <c r="D223" s="519"/>
      <c r="E223" s="519"/>
      <c r="F223" s="519"/>
      <c r="G223" s="519"/>
      <c r="H223" s="519"/>
      <c r="I223" s="519"/>
      <c r="J223" s="519"/>
      <c r="K223" s="520"/>
    </row>
    <row r="224" spans="1:11" ht="29.25" customHeight="1">
      <c r="A224" s="525" t="s">
        <v>185</v>
      </c>
      <c r="B224" s="81" t="s">
        <v>4</v>
      </c>
      <c r="C224" s="74">
        <v>1</v>
      </c>
      <c r="D224" s="72" t="s">
        <v>29</v>
      </c>
      <c r="E224" s="73">
        <v>45</v>
      </c>
      <c r="F224" s="74">
        <v>1</v>
      </c>
      <c r="G224" s="72" t="s">
        <v>29</v>
      </c>
      <c r="H224" s="73">
        <v>50</v>
      </c>
      <c r="I224" s="74">
        <v>1</v>
      </c>
      <c r="J224" s="72" t="s">
        <v>29</v>
      </c>
      <c r="K224" s="73">
        <v>55</v>
      </c>
    </row>
    <row r="225" spans="1:11" ht="27.75" customHeight="1">
      <c r="A225" s="526"/>
      <c r="B225" s="84" t="s">
        <v>5</v>
      </c>
      <c r="C225" s="101">
        <v>1</v>
      </c>
      <c r="D225" s="102" t="s">
        <v>29</v>
      </c>
      <c r="E225" s="103">
        <v>45</v>
      </c>
      <c r="F225" s="101">
        <v>1</v>
      </c>
      <c r="G225" s="102" t="s">
        <v>29</v>
      </c>
      <c r="H225" s="103">
        <v>50</v>
      </c>
      <c r="I225" s="101">
        <v>1</v>
      </c>
      <c r="J225" s="102" t="s">
        <v>29</v>
      </c>
      <c r="K225" s="103">
        <v>55</v>
      </c>
    </row>
    <row r="226" spans="1:11" ht="19.5" customHeight="1" thickBot="1">
      <c r="A226" s="526"/>
      <c r="B226" s="82"/>
      <c r="C226" s="77"/>
      <c r="D226" s="75"/>
      <c r="E226" s="76"/>
      <c r="F226" s="77"/>
      <c r="G226" s="75"/>
      <c r="H226" s="76"/>
      <c r="I226" s="77"/>
      <c r="J226" s="75"/>
      <c r="K226" s="76"/>
    </row>
    <row r="227" spans="1:11" ht="19.5" customHeight="1" hidden="1">
      <c r="A227" s="526"/>
      <c r="B227" s="82"/>
      <c r="C227" s="77"/>
      <c r="D227" s="75"/>
      <c r="E227" s="76"/>
      <c r="F227" s="77"/>
      <c r="G227" s="75"/>
      <c r="H227" s="76"/>
      <c r="I227" s="77"/>
      <c r="J227" s="75"/>
      <c r="K227" s="76"/>
    </row>
    <row r="228" spans="1:11" ht="19.5" customHeight="1" hidden="1" thickBot="1">
      <c r="A228" s="526"/>
      <c r="B228" s="83"/>
      <c r="C228" s="78"/>
      <c r="D228" s="79"/>
      <c r="E228" s="80"/>
      <c r="F228" s="77"/>
      <c r="G228" s="75"/>
      <c r="H228" s="76"/>
      <c r="I228" s="77"/>
      <c r="J228" s="75"/>
      <c r="K228" s="76"/>
    </row>
    <row r="229" spans="1:11" ht="19.5" customHeight="1" thickBot="1">
      <c r="A229" s="527"/>
      <c r="B229" s="60" t="s">
        <v>142</v>
      </c>
      <c r="C229" s="85">
        <f>SUM(C224:C228)</f>
        <v>2</v>
      </c>
      <c r="D229" s="86"/>
      <c r="E229" s="95">
        <f>SUM(E224:E228)</f>
        <v>90</v>
      </c>
      <c r="F229" s="85">
        <f>SUM(F224:F228)</f>
        <v>2</v>
      </c>
      <c r="G229" s="86"/>
      <c r="H229" s="95">
        <f>SUM(H224:H228)</f>
        <v>100</v>
      </c>
      <c r="I229" s="85">
        <f>SUM(I224:I228)</f>
        <v>2</v>
      </c>
      <c r="J229" s="86"/>
      <c r="K229" s="95">
        <f>SUM(K224:K228)</f>
        <v>110</v>
      </c>
    </row>
    <row r="230" spans="1:11" ht="19.5" customHeight="1" thickBot="1">
      <c r="A230" s="19"/>
      <c r="B230" s="20"/>
      <c r="C230" s="21"/>
      <c r="D230" s="21"/>
      <c r="E230" s="21"/>
      <c r="F230" s="21"/>
      <c r="G230" s="21"/>
      <c r="H230" s="21"/>
      <c r="I230" s="21"/>
      <c r="J230" s="21"/>
      <c r="K230" s="22"/>
    </row>
    <row r="231" spans="1:11" ht="39" customHeight="1" thickBot="1">
      <c r="A231" s="525" t="s">
        <v>186</v>
      </c>
      <c r="B231" s="81" t="s">
        <v>24</v>
      </c>
      <c r="C231" s="74">
        <v>1</v>
      </c>
      <c r="D231" s="72" t="s">
        <v>29</v>
      </c>
      <c r="E231" s="73">
        <v>150</v>
      </c>
      <c r="F231" s="74">
        <v>1</v>
      </c>
      <c r="G231" s="72" t="s">
        <v>29</v>
      </c>
      <c r="H231" s="73">
        <v>180</v>
      </c>
      <c r="I231" s="74">
        <v>1</v>
      </c>
      <c r="J231" s="72" t="s">
        <v>29</v>
      </c>
      <c r="K231" s="73">
        <v>220</v>
      </c>
    </row>
    <row r="232" spans="1:11" ht="19.5" customHeight="1" hidden="1">
      <c r="A232" s="526"/>
      <c r="B232" s="84"/>
      <c r="C232" s="77"/>
      <c r="D232" s="75"/>
      <c r="E232" s="76"/>
      <c r="F232" s="77"/>
      <c r="G232" s="75"/>
      <c r="H232" s="76"/>
      <c r="I232" s="77"/>
      <c r="J232" s="75"/>
      <c r="K232" s="76"/>
    </row>
    <row r="233" spans="1:11" ht="19.5" customHeight="1" hidden="1">
      <c r="A233" s="526"/>
      <c r="B233" s="82"/>
      <c r="C233" s="77"/>
      <c r="D233" s="75"/>
      <c r="E233" s="76"/>
      <c r="F233" s="77"/>
      <c r="G233" s="75"/>
      <c r="H233" s="76"/>
      <c r="I233" s="77"/>
      <c r="J233" s="75"/>
      <c r="K233" s="76"/>
    </row>
    <row r="234" spans="1:11" ht="19.5" customHeight="1" hidden="1">
      <c r="A234" s="526"/>
      <c r="B234" s="82"/>
      <c r="C234" s="77"/>
      <c r="D234" s="75"/>
      <c r="E234" s="76"/>
      <c r="F234" s="77"/>
      <c r="G234" s="75"/>
      <c r="H234" s="76"/>
      <c r="I234" s="77"/>
      <c r="J234" s="75"/>
      <c r="K234" s="76"/>
    </row>
    <row r="235" spans="1:11" ht="19.5" customHeight="1" hidden="1" thickBot="1">
      <c r="A235" s="526"/>
      <c r="B235" s="83"/>
      <c r="C235" s="78"/>
      <c r="D235" s="79"/>
      <c r="E235" s="80"/>
      <c r="F235" s="77"/>
      <c r="G235" s="75"/>
      <c r="H235" s="76"/>
      <c r="I235" s="77"/>
      <c r="J235" s="75"/>
      <c r="K235" s="76"/>
    </row>
    <row r="236" spans="1:11" ht="19.5" customHeight="1" thickBot="1">
      <c r="A236" s="527"/>
      <c r="B236" s="60" t="s">
        <v>142</v>
      </c>
      <c r="C236" s="85">
        <f>SUM(C231:C235)</f>
        <v>1</v>
      </c>
      <c r="D236" s="86"/>
      <c r="E236" s="95">
        <f>SUM(E231:E235)</f>
        <v>150</v>
      </c>
      <c r="F236" s="85">
        <f>SUM(F231:F235)</f>
        <v>1</v>
      </c>
      <c r="G236" s="86"/>
      <c r="H236" s="95">
        <f>SUM(H231:H235)</f>
        <v>180</v>
      </c>
      <c r="I236" s="85">
        <f>SUM(I231:I235)</f>
        <v>1</v>
      </c>
      <c r="J236" s="86"/>
      <c r="K236" s="95">
        <f>SUM(K231:K235)</f>
        <v>220</v>
      </c>
    </row>
    <row r="237" spans="1:11" ht="19.5" customHeight="1" thickBot="1">
      <c r="A237" s="19"/>
      <c r="B237" s="20"/>
      <c r="C237" s="21"/>
      <c r="D237" s="21"/>
      <c r="E237" s="21"/>
      <c r="F237" s="21"/>
      <c r="G237" s="21"/>
      <c r="H237" s="21"/>
      <c r="I237" s="21"/>
      <c r="J237" s="21"/>
      <c r="K237" s="22"/>
    </row>
    <row r="238" spans="1:11" ht="32.25" customHeight="1">
      <c r="A238" s="525" t="s">
        <v>187</v>
      </c>
      <c r="B238" s="81" t="s">
        <v>25</v>
      </c>
      <c r="C238" s="74">
        <v>1</v>
      </c>
      <c r="D238" s="72" t="s">
        <v>29</v>
      </c>
      <c r="E238" s="73">
        <v>120</v>
      </c>
      <c r="F238" s="74">
        <v>1</v>
      </c>
      <c r="G238" s="72" t="s">
        <v>29</v>
      </c>
      <c r="H238" s="73">
        <v>150</v>
      </c>
      <c r="I238" s="74">
        <v>1</v>
      </c>
      <c r="J238" s="72" t="s">
        <v>29</v>
      </c>
      <c r="K238" s="73">
        <v>180</v>
      </c>
    </row>
    <row r="239" spans="1:11" ht="19.5" customHeight="1">
      <c r="A239" s="526"/>
      <c r="B239" s="84"/>
      <c r="C239" s="77"/>
      <c r="D239" s="75"/>
      <c r="E239" s="76"/>
      <c r="F239" s="77"/>
      <c r="G239" s="75"/>
      <c r="H239" s="76"/>
      <c r="I239" s="77"/>
      <c r="J239" s="75"/>
      <c r="K239" s="76"/>
    </row>
    <row r="240" spans="1:11" ht="19.5" customHeight="1" hidden="1">
      <c r="A240" s="526"/>
      <c r="B240" s="82"/>
      <c r="C240" s="77"/>
      <c r="D240" s="75"/>
      <c r="E240" s="76"/>
      <c r="F240" s="77"/>
      <c r="G240" s="75"/>
      <c r="H240" s="76"/>
      <c r="I240" s="77"/>
      <c r="J240" s="75"/>
      <c r="K240" s="76"/>
    </row>
    <row r="241" spans="1:11" ht="19.5" customHeight="1" hidden="1">
      <c r="A241" s="526"/>
      <c r="B241" s="82"/>
      <c r="C241" s="77"/>
      <c r="D241" s="75"/>
      <c r="E241" s="76"/>
      <c r="F241" s="77"/>
      <c r="G241" s="75"/>
      <c r="H241" s="76"/>
      <c r="I241" s="77"/>
      <c r="J241" s="75"/>
      <c r="K241" s="76"/>
    </row>
    <row r="242" spans="1:11" ht="19.5" customHeight="1" thickBot="1">
      <c r="A242" s="526"/>
      <c r="B242" s="83"/>
      <c r="C242" s="78"/>
      <c r="D242" s="79"/>
      <c r="E242" s="80"/>
      <c r="F242" s="77"/>
      <c r="G242" s="75"/>
      <c r="H242" s="76"/>
      <c r="I242" s="77"/>
      <c r="J242" s="75"/>
      <c r="K242" s="76"/>
    </row>
    <row r="243" spans="1:11" ht="19.5" customHeight="1" thickBot="1">
      <c r="A243" s="527"/>
      <c r="B243" s="60" t="s">
        <v>142</v>
      </c>
      <c r="C243" s="85">
        <f>SUM(C238:C242)</f>
        <v>1</v>
      </c>
      <c r="D243" s="86"/>
      <c r="E243" s="95">
        <f>SUM(E238:E242)</f>
        <v>120</v>
      </c>
      <c r="F243" s="85">
        <f>SUM(F238:F242)</f>
        <v>1</v>
      </c>
      <c r="G243" s="86"/>
      <c r="H243" s="95">
        <f>SUM(H238:H242)</f>
        <v>150</v>
      </c>
      <c r="I243" s="85">
        <f>SUM(I238:I242)</f>
        <v>1</v>
      </c>
      <c r="J243" s="86"/>
      <c r="K243" s="95">
        <f>SUM(K238:K242)</f>
        <v>180</v>
      </c>
    </row>
    <row r="244" spans="1:11" ht="16.5" customHeight="1" thickBot="1">
      <c r="A244" s="19"/>
      <c r="B244" s="20"/>
      <c r="C244" s="21"/>
      <c r="D244" s="21"/>
      <c r="E244" s="21"/>
      <c r="F244" s="21"/>
      <c r="G244" s="21"/>
      <c r="H244" s="21"/>
      <c r="I244" s="21"/>
      <c r="J244" s="21"/>
      <c r="K244" s="22"/>
    </row>
    <row r="245" spans="1:11" ht="19.5" customHeight="1" hidden="1">
      <c r="A245" s="525" t="s">
        <v>188</v>
      </c>
      <c r="B245" s="81"/>
      <c r="C245" s="74"/>
      <c r="D245" s="72"/>
      <c r="E245" s="73"/>
      <c r="F245" s="74"/>
      <c r="G245" s="72"/>
      <c r="H245" s="73"/>
      <c r="I245" s="74"/>
      <c r="J245" s="72"/>
      <c r="K245" s="73"/>
    </row>
    <row r="246" spans="1:11" ht="19.5" customHeight="1" hidden="1">
      <c r="A246" s="526"/>
      <c r="B246" s="84"/>
      <c r="C246" s="77"/>
      <c r="D246" s="75"/>
      <c r="E246" s="76"/>
      <c r="F246" s="77"/>
      <c r="G246" s="75"/>
      <c r="H246" s="76"/>
      <c r="I246" s="77"/>
      <c r="J246" s="75"/>
      <c r="K246" s="76"/>
    </row>
    <row r="247" spans="1:11" ht="19.5" customHeight="1" hidden="1">
      <c r="A247" s="526"/>
      <c r="B247" s="82"/>
      <c r="C247" s="77"/>
      <c r="D247" s="75"/>
      <c r="E247" s="76"/>
      <c r="F247" s="77"/>
      <c r="G247" s="75"/>
      <c r="H247" s="76"/>
      <c r="I247" s="77"/>
      <c r="J247" s="75"/>
      <c r="K247" s="76"/>
    </row>
    <row r="248" spans="1:11" ht="19.5" customHeight="1" hidden="1">
      <c r="A248" s="526"/>
      <c r="B248" s="82"/>
      <c r="C248" s="77"/>
      <c r="D248" s="75"/>
      <c r="E248" s="76"/>
      <c r="F248" s="77"/>
      <c r="G248" s="75"/>
      <c r="H248" s="76"/>
      <c r="I248" s="77"/>
      <c r="J248" s="75"/>
      <c r="K248" s="76"/>
    </row>
    <row r="249" spans="1:11" ht="19.5" customHeight="1" hidden="1" thickBot="1">
      <c r="A249" s="526"/>
      <c r="B249" s="83"/>
      <c r="C249" s="78"/>
      <c r="D249" s="79"/>
      <c r="E249" s="80"/>
      <c r="F249" s="77"/>
      <c r="G249" s="75"/>
      <c r="H249" s="76"/>
      <c r="I249" s="77"/>
      <c r="J249" s="75"/>
      <c r="K249" s="76"/>
    </row>
    <row r="250" spans="1:11" ht="19.5" customHeight="1" hidden="1" thickBot="1">
      <c r="A250" s="527"/>
      <c r="B250" s="60" t="s">
        <v>142</v>
      </c>
      <c r="C250" s="85">
        <f>SUM(C245:C249)</f>
        <v>0</v>
      </c>
      <c r="D250" s="86"/>
      <c r="E250" s="95">
        <f>SUM(E245:E249)</f>
        <v>0</v>
      </c>
      <c r="F250" s="85">
        <f>SUM(F245:F249)</f>
        <v>0</v>
      </c>
      <c r="G250" s="86"/>
      <c r="H250" s="95">
        <f>SUM(H245:H249)</f>
        <v>0</v>
      </c>
      <c r="I250" s="85">
        <f>SUM(I245:I249)</f>
        <v>0</v>
      </c>
      <c r="J250" s="86"/>
      <c r="K250" s="95">
        <f>SUM(K245:K249)</f>
        <v>0</v>
      </c>
    </row>
    <row r="251" spans="1:11" ht="19.5" customHeight="1" hidden="1" thickBot="1">
      <c r="A251" s="19"/>
      <c r="B251" s="20"/>
      <c r="C251" s="21"/>
      <c r="D251" s="21"/>
      <c r="E251" s="21"/>
      <c r="F251" s="21"/>
      <c r="G251" s="21"/>
      <c r="H251" s="21"/>
      <c r="I251" s="21"/>
      <c r="J251" s="21"/>
      <c r="K251" s="22"/>
    </row>
    <row r="252" spans="1:11" ht="50.25" customHeight="1" thickBot="1">
      <c r="A252" s="525" t="s">
        <v>189</v>
      </c>
      <c r="B252" s="81" t="s">
        <v>26</v>
      </c>
      <c r="C252" s="74">
        <v>1</v>
      </c>
      <c r="D252" s="72" t="s">
        <v>29</v>
      </c>
      <c r="E252" s="73">
        <v>150</v>
      </c>
      <c r="F252" s="74">
        <v>1</v>
      </c>
      <c r="G252" s="72" t="s">
        <v>29</v>
      </c>
      <c r="H252" s="73">
        <v>180</v>
      </c>
      <c r="I252" s="74">
        <v>1</v>
      </c>
      <c r="J252" s="72" t="s">
        <v>29</v>
      </c>
      <c r="K252" s="73">
        <v>220</v>
      </c>
    </row>
    <row r="253" spans="1:11" ht="19.5" customHeight="1" hidden="1">
      <c r="A253" s="526"/>
      <c r="B253" s="84"/>
      <c r="C253" s="101"/>
      <c r="D253" s="102"/>
      <c r="E253" s="103"/>
      <c r="F253" s="101"/>
      <c r="G253" s="102"/>
      <c r="H253" s="103"/>
      <c r="I253" s="101"/>
      <c r="J253" s="102"/>
      <c r="K253" s="103"/>
    </row>
    <row r="254" spans="1:11" ht="19.5" customHeight="1" hidden="1">
      <c r="A254" s="526"/>
      <c r="B254" s="84"/>
      <c r="C254" s="101"/>
      <c r="D254" s="102"/>
      <c r="E254" s="103"/>
      <c r="F254" s="101"/>
      <c r="G254" s="102"/>
      <c r="H254" s="103"/>
      <c r="I254" s="101"/>
      <c r="J254" s="102"/>
      <c r="K254" s="103"/>
    </row>
    <row r="255" spans="1:11" ht="19.5" customHeight="1" hidden="1">
      <c r="A255" s="526"/>
      <c r="B255" s="84"/>
      <c r="C255" s="77"/>
      <c r="D255" s="75"/>
      <c r="E255" s="76"/>
      <c r="F255" s="77"/>
      <c r="G255" s="75"/>
      <c r="H255" s="76"/>
      <c r="I255" s="77"/>
      <c r="J255" s="75"/>
      <c r="K255" s="76"/>
    </row>
    <row r="256" spans="1:11" ht="19.5" customHeight="1" hidden="1" thickBot="1">
      <c r="A256" s="526"/>
      <c r="B256" s="83"/>
      <c r="C256" s="78"/>
      <c r="D256" s="79"/>
      <c r="E256" s="80"/>
      <c r="F256" s="77"/>
      <c r="G256" s="75"/>
      <c r="H256" s="76"/>
      <c r="I256" s="77"/>
      <c r="J256" s="75"/>
      <c r="K256" s="76"/>
    </row>
    <row r="257" spans="1:11" ht="19.5" customHeight="1" thickBot="1">
      <c r="A257" s="527"/>
      <c r="B257" s="60" t="s">
        <v>142</v>
      </c>
      <c r="C257" s="85">
        <f>SUM(C252:C256)</f>
        <v>1</v>
      </c>
      <c r="D257" s="86"/>
      <c r="E257" s="95">
        <f>SUM(E252:E256)</f>
        <v>150</v>
      </c>
      <c r="F257" s="85">
        <f>SUM(F252:F256)</f>
        <v>1</v>
      </c>
      <c r="G257" s="86"/>
      <c r="H257" s="95">
        <f>SUM(H252:H256)</f>
        <v>180</v>
      </c>
      <c r="I257" s="85">
        <f>SUM(I252:I256)</f>
        <v>1</v>
      </c>
      <c r="J257" s="86"/>
      <c r="K257" s="95">
        <f>SUM(K252:K256)</f>
        <v>220</v>
      </c>
    </row>
    <row r="258" spans="1:11" ht="19.5" customHeight="1" thickBot="1">
      <c r="A258" s="19"/>
      <c r="B258" s="20"/>
      <c r="C258" s="21"/>
      <c r="D258" s="21"/>
      <c r="E258" s="21"/>
      <c r="F258" s="21"/>
      <c r="G258" s="21"/>
      <c r="H258" s="21"/>
      <c r="I258" s="21"/>
      <c r="J258" s="21"/>
      <c r="K258" s="22"/>
    </row>
    <row r="259" spans="1:11" ht="27" customHeight="1">
      <c r="A259" s="525" t="s">
        <v>190</v>
      </c>
      <c r="B259" s="35" t="s">
        <v>27</v>
      </c>
      <c r="C259" s="74">
        <v>1</v>
      </c>
      <c r="D259" s="72" t="s">
        <v>29</v>
      </c>
      <c r="E259" s="73">
        <v>50</v>
      </c>
      <c r="F259" s="74">
        <v>1</v>
      </c>
      <c r="G259" s="72" t="s">
        <v>29</v>
      </c>
      <c r="H259" s="73">
        <v>55</v>
      </c>
      <c r="I259" s="74">
        <v>1</v>
      </c>
      <c r="J259" s="72" t="s">
        <v>29</v>
      </c>
      <c r="K259" s="73">
        <v>60</v>
      </c>
    </row>
    <row r="260" spans="1:11" ht="19.5" customHeight="1" thickBot="1">
      <c r="A260" s="526"/>
      <c r="B260" s="84" t="s">
        <v>28</v>
      </c>
      <c r="C260" s="77">
        <v>1</v>
      </c>
      <c r="D260" s="102" t="s">
        <v>29</v>
      </c>
      <c r="E260" s="76">
        <v>50</v>
      </c>
      <c r="F260" s="77">
        <v>1</v>
      </c>
      <c r="G260" s="102" t="s">
        <v>29</v>
      </c>
      <c r="H260" s="76">
        <v>55</v>
      </c>
      <c r="I260" s="77">
        <v>1</v>
      </c>
      <c r="J260" s="102" t="s">
        <v>29</v>
      </c>
      <c r="K260" s="76">
        <v>60</v>
      </c>
    </row>
    <row r="261" spans="1:11" ht="19.5" customHeight="1" hidden="1">
      <c r="A261" s="526"/>
      <c r="B261" s="82"/>
      <c r="C261" s="77"/>
      <c r="D261" s="75"/>
      <c r="E261" s="76"/>
      <c r="F261" s="77"/>
      <c r="G261" s="75"/>
      <c r="H261" s="76"/>
      <c r="I261" s="77"/>
      <c r="J261" s="75"/>
      <c r="K261" s="76"/>
    </row>
    <row r="262" spans="1:11" ht="19.5" customHeight="1" hidden="1">
      <c r="A262" s="526"/>
      <c r="B262" s="82"/>
      <c r="C262" s="77"/>
      <c r="D262" s="75"/>
      <c r="E262" s="76"/>
      <c r="F262" s="77"/>
      <c r="G262" s="75"/>
      <c r="H262" s="76"/>
      <c r="I262" s="77"/>
      <c r="J262" s="75"/>
      <c r="K262" s="76"/>
    </row>
    <row r="263" spans="1:11" ht="19.5" customHeight="1" hidden="1" thickBot="1">
      <c r="A263" s="526"/>
      <c r="B263" s="83"/>
      <c r="C263" s="78"/>
      <c r="D263" s="79"/>
      <c r="E263" s="80"/>
      <c r="F263" s="77"/>
      <c r="G263" s="75"/>
      <c r="H263" s="76"/>
      <c r="I263" s="77"/>
      <c r="J263" s="75"/>
      <c r="K263" s="76"/>
    </row>
    <row r="264" spans="1:11" ht="19.5" customHeight="1" thickBot="1">
      <c r="A264" s="527"/>
      <c r="B264" s="60" t="s">
        <v>142</v>
      </c>
      <c r="C264" s="85">
        <f>SUM(C259:C263)</f>
        <v>2</v>
      </c>
      <c r="D264" s="86"/>
      <c r="E264" s="95">
        <f>SUM(E259:E263)</f>
        <v>100</v>
      </c>
      <c r="F264" s="85">
        <f>SUM(F259:F263)</f>
        <v>2</v>
      </c>
      <c r="G264" s="86"/>
      <c r="H264" s="95">
        <f>SUM(H259:H263)</f>
        <v>110</v>
      </c>
      <c r="I264" s="85">
        <f>SUM(I259:I263)</f>
        <v>2</v>
      </c>
      <c r="J264" s="86"/>
      <c r="K264" s="95">
        <f>SUM(K259:K263)</f>
        <v>120</v>
      </c>
    </row>
    <row r="265" spans="1:11" ht="19.5" customHeight="1" thickBot="1">
      <c r="A265" s="19"/>
      <c r="B265" s="20"/>
      <c r="C265" s="21"/>
      <c r="D265" s="21"/>
      <c r="E265" s="21"/>
      <c r="F265" s="21"/>
      <c r="G265" s="21"/>
      <c r="H265" s="21"/>
      <c r="I265" s="21"/>
      <c r="J265" s="21"/>
      <c r="K265" s="22"/>
    </row>
    <row r="266" spans="1:11" ht="19.5" customHeight="1" thickBot="1">
      <c r="A266" s="547" t="s">
        <v>82</v>
      </c>
      <c r="B266" s="494"/>
      <c r="C266" s="87">
        <f>C229+C236+C243+C250+C257+C264</f>
        <v>7</v>
      </c>
      <c r="D266" s="88"/>
      <c r="E266" s="94">
        <f>E229+E236+E243+E250+E257+E264</f>
        <v>610</v>
      </c>
      <c r="F266" s="87">
        <f>F229+F236+F243+F250+F257+F264</f>
        <v>7</v>
      </c>
      <c r="G266" s="88"/>
      <c r="H266" s="94">
        <f>H229+H236+H243+H250+H257+H264</f>
        <v>720</v>
      </c>
      <c r="I266" s="87">
        <f>I229+I236+I243+I250+I257+I264</f>
        <v>7</v>
      </c>
      <c r="J266" s="88"/>
      <c r="K266" s="94">
        <f>K229+K236+K243+K250+K257+K264</f>
        <v>850</v>
      </c>
    </row>
    <row r="267" spans="1:11" ht="19.5" customHeight="1" thickBot="1">
      <c r="A267" s="19"/>
      <c r="B267" s="20"/>
      <c r="C267" s="21"/>
      <c r="D267" s="21"/>
      <c r="E267" s="21"/>
      <c r="F267" s="21"/>
      <c r="G267" s="21"/>
      <c r="H267" s="21"/>
      <c r="I267" s="21"/>
      <c r="J267" s="21"/>
      <c r="K267" s="22"/>
    </row>
    <row r="268" spans="1:11" ht="19.5" customHeight="1" thickBot="1">
      <c r="A268" s="548" t="s">
        <v>87</v>
      </c>
      <c r="B268" s="549"/>
      <c r="C268" s="549"/>
      <c r="D268" s="549"/>
      <c r="E268" s="549"/>
      <c r="F268" s="549"/>
      <c r="G268" s="549"/>
      <c r="H268" s="549"/>
      <c r="I268" s="549"/>
      <c r="J268" s="549"/>
      <c r="K268" s="550"/>
    </row>
    <row r="269" spans="1:11" ht="19.5" customHeight="1">
      <c r="A269" s="525" t="s">
        <v>191</v>
      </c>
      <c r="B269" s="35" t="s">
        <v>124</v>
      </c>
      <c r="C269" s="74">
        <v>5</v>
      </c>
      <c r="D269" s="72" t="s">
        <v>147</v>
      </c>
      <c r="E269" s="73">
        <v>150</v>
      </c>
      <c r="F269" s="74">
        <v>5</v>
      </c>
      <c r="G269" s="72" t="s">
        <v>147</v>
      </c>
      <c r="H269" s="73">
        <v>180</v>
      </c>
      <c r="I269" s="74">
        <v>5</v>
      </c>
      <c r="J269" s="72" t="s">
        <v>147</v>
      </c>
      <c r="K269" s="73">
        <v>200</v>
      </c>
    </row>
    <row r="270" spans="1:11" ht="19.5" customHeight="1">
      <c r="A270" s="526"/>
      <c r="B270" s="84" t="s">
        <v>234</v>
      </c>
      <c r="C270" s="101">
        <v>1</v>
      </c>
      <c r="D270" s="102" t="s">
        <v>147</v>
      </c>
      <c r="E270" s="103">
        <v>100</v>
      </c>
      <c r="F270" s="101">
        <v>1</v>
      </c>
      <c r="G270" s="102" t="s">
        <v>147</v>
      </c>
      <c r="H270" s="103">
        <v>120</v>
      </c>
      <c r="I270" s="101">
        <v>1</v>
      </c>
      <c r="J270" s="102" t="s">
        <v>147</v>
      </c>
      <c r="K270" s="103">
        <v>150</v>
      </c>
    </row>
    <row r="271" spans="1:11" ht="19.5" customHeight="1">
      <c r="A271" s="526"/>
      <c r="B271" s="84" t="s">
        <v>273</v>
      </c>
      <c r="C271" s="101">
        <v>1</v>
      </c>
      <c r="D271" s="102" t="s">
        <v>147</v>
      </c>
      <c r="E271" s="103">
        <v>45</v>
      </c>
      <c r="F271" s="101">
        <v>1</v>
      </c>
      <c r="G271" s="102" t="s">
        <v>147</v>
      </c>
      <c r="H271" s="103">
        <v>50</v>
      </c>
      <c r="I271" s="101">
        <v>1</v>
      </c>
      <c r="J271" s="102" t="s">
        <v>147</v>
      </c>
      <c r="K271" s="103">
        <v>55</v>
      </c>
    </row>
    <row r="272" spans="1:11" ht="19.5" customHeight="1" thickBot="1">
      <c r="A272" s="526"/>
      <c r="B272" s="84" t="s">
        <v>274</v>
      </c>
      <c r="C272" s="101">
        <v>1</v>
      </c>
      <c r="D272" s="102" t="s">
        <v>147</v>
      </c>
      <c r="E272" s="103">
        <v>30</v>
      </c>
      <c r="F272" s="101">
        <v>1</v>
      </c>
      <c r="G272" s="102" t="s">
        <v>147</v>
      </c>
      <c r="H272" s="103">
        <v>35</v>
      </c>
      <c r="I272" s="101">
        <v>1</v>
      </c>
      <c r="J272" s="102" t="s">
        <v>147</v>
      </c>
      <c r="K272" s="103">
        <v>40</v>
      </c>
    </row>
    <row r="273" spans="1:11" ht="19.5" customHeight="1" hidden="1">
      <c r="A273" s="526"/>
      <c r="B273" s="82"/>
      <c r="C273" s="101"/>
      <c r="D273" s="102"/>
      <c r="E273" s="103"/>
      <c r="F273" s="101"/>
      <c r="G273" s="102"/>
      <c r="H273" s="103"/>
      <c r="I273" s="101"/>
      <c r="J273" s="102"/>
      <c r="K273" s="103"/>
    </row>
    <row r="274" spans="1:11" ht="19.5" customHeight="1" hidden="1" thickBot="1">
      <c r="A274" s="526"/>
      <c r="B274" s="83"/>
      <c r="C274" s="78"/>
      <c r="D274" s="79"/>
      <c r="E274" s="80"/>
      <c r="F274" s="77"/>
      <c r="G274" s="75"/>
      <c r="H274" s="76"/>
      <c r="I274" s="77"/>
      <c r="J274" s="75"/>
      <c r="K274" s="76"/>
    </row>
    <row r="275" spans="1:11" ht="19.5" customHeight="1" thickBot="1">
      <c r="A275" s="527"/>
      <c r="B275" s="60" t="s">
        <v>142</v>
      </c>
      <c r="C275" s="85">
        <f>SUM(C269:C274)</f>
        <v>8</v>
      </c>
      <c r="D275" s="86"/>
      <c r="E275" s="95">
        <f>SUM(E269:E274)</f>
        <v>325</v>
      </c>
      <c r="F275" s="85">
        <f>SUM(F269:F274)</f>
        <v>8</v>
      </c>
      <c r="G275" s="86"/>
      <c r="H275" s="95">
        <f>SUM(H269:H274)</f>
        <v>385</v>
      </c>
      <c r="I275" s="85">
        <f>SUM(I269:I274)</f>
        <v>8</v>
      </c>
      <c r="J275" s="86"/>
      <c r="K275" s="95">
        <f>SUM(K269:K274)</f>
        <v>445</v>
      </c>
    </row>
    <row r="276" spans="1:11" ht="19.5" customHeight="1">
      <c r="A276" s="19"/>
      <c r="B276" s="20"/>
      <c r="C276" s="21"/>
      <c r="D276" s="21"/>
      <c r="E276" s="21"/>
      <c r="F276" s="21"/>
      <c r="G276" s="21"/>
      <c r="H276" s="21"/>
      <c r="I276" s="21"/>
      <c r="J276" s="21"/>
      <c r="K276" s="22"/>
    </row>
    <row r="277" spans="1:11" ht="19.5" customHeight="1" hidden="1">
      <c r="A277" s="525" t="s">
        <v>192</v>
      </c>
      <c r="B277" s="81"/>
      <c r="C277" s="74"/>
      <c r="D277" s="72"/>
      <c r="E277" s="73"/>
      <c r="F277" s="74"/>
      <c r="G277" s="72"/>
      <c r="H277" s="73"/>
      <c r="I277" s="74"/>
      <c r="J277" s="72"/>
      <c r="K277" s="73"/>
    </row>
    <row r="278" spans="1:11" ht="19.5" customHeight="1" hidden="1">
      <c r="A278" s="526"/>
      <c r="B278" s="84"/>
      <c r="C278" s="101"/>
      <c r="D278" s="102"/>
      <c r="E278" s="103"/>
      <c r="F278" s="101"/>
      <c r="G278" s="102"/>
      <c r="H278" s="103"/>
      <c r="I278" s="101"/>
      <c r="J278" s="102"/>
      <c r="K278" s="103"/>
    </row>
    <row r="279" spans="1:11" ht="19.5" customHeight="1" hidden="1">
      <c r="A279" s="526"/>
      <c r="B279" s="84"/>
      <c r="C279" s="101"/>
      <c r="D279" s="102"/>
      <c r="E279" s="103"/>
      <c r="F279" s="101"/>
      <c r="G279" s="102"/>
      <c r="H279" s="103"/>
      <c r="I279" s="101"/>
      <c r="J279" s="102"/>
      <c r="K279" s="103"/>
    </row>
    <row r="280" spans="1:11" ht="19.5" customHeight="1" hidden="1">
      <c r="A280" s="526"/>
      <c r="B280" s="84"/>
      <c r="C280" s="101"/>
      <c r="D280" s="102"/>
      <c r="E280" s="103"/>
      <c r="F280" s="101"/>
      <c r="G280" s="102"/>
      <c r="H280" s="103"/>
      <c r="I280" s="101"/>
      <c r="J280" s="102"/>
      <c r="K280" s="103"/>
    </row>
    <row r="281" spans="1:11" ht="19.5" customHeight="1" hidden="1">
      <c r="A281" s="526"/>
      <c r="B281" s="84"/>
      <c r="C281" s="77"/>
      <c r="D281" s="75"/>
      <c r="E281" s="76"/>
      <c r="F281" s="77"/>
      <c r="G281" s="75"/>
      <c r="H281" s="76"/>
      <c r="I281" s="77"/>
      <c r="J281" s="75"/>
      <c r="K281" s="76"/>
    </row>
    <row r="282" spans="1:11" ht="19.5" customHeight="1" hidden="1" thickBot="1">
      <c r="A282" s="526"/>
      <c r="B282" s="83"/>
      <c r="C282" s="78"/>
      <c r="D282" s="79"/>
      <c r="E282" s="80"/>
      <c r="F282" s="77"/>
      <c r="G282" s="75"/>
      <c r="H282" s="76"/>
      <c r="I282" s="77"/>
      <c r="J282" s="75"/>
      <c r="K282" s="76"/>
    </row>
    <row r="283" spans="1:11" ht="30.75" customHeight="1" hidden="1" thickBot="1">
      <c r="A283" s="527"/>
      <c r="B283" s="60" t="s">
        <v>142</v>
      </c>
      <c r="C283" s="85">
        <f>SUM(C277:C282)</f>
        <v>0</v>
      </c>
      <c r="D283" s="86"/>
      <c r="E283" s="95">
        <f>SUM(E277:E282)</f>
        <v>0</v>
      </c>
      <c r="F283" s="85">
        <f>SUM(F277:F282)</f>
        <v>0</v>
      </c>
      <c r="G283" s="86"/>
      <c r="H283" s="95">
        <f>SUM(H277:H282)</f>
        <v>0</v>
      </c>
      <c r="I283" s="85">
        <f>SUM(I277:I282)</f>
        <v>0</v>
      </c>
      <c r="J283" s="86"/>
      <c r="K283" s="95">
        <f>SUM(K277:K282)</f>
        <v>0</v>
      </c>
    </row>
    <row r="284" spans="1:11" ht="19.5" customHeight="1" hidden="1">
      <c r="A284" s="19"/>
      <c r="B284" s="20"/>
      <c r="C284" s="21"/>
      <c r="D284" s="21"/>
      <c r="E284" s="21"/>
      <c r="F284" s="21"/>
      <c r="G284" s="21"/>
      <c r="H284" s="21"/>
      <c r="I284" s="21"/>
      <c r="J284" s="21"/>
      <c r="K284" s="22"/>
    </row>
    <row r="285" spans="1:11" ht="19.5" customHeight="1" hidden="1">
      <c r="A285" s="525" t="s">
        <v>193</v>
      </c>
      <c r="B285" s="81"/>
      <c r="C285" s="74"/>
      <c r="D285" s="72"/>
      <c r="E285" s="73"/>
      <c r="F285" s="74"/>
      <c r="G285" s="72"/>
      <c r="H285" s="73"/>
      <c r="I285" s="74"/>
      <c r="J285" s="72"/>
      <c r="K285" s="73"/>
    </row>
    <row r="286" spans="1:11" ht="19.5" customHeight="1" hidden="1">
      <c r="A286" s="526"/>
      <c r="B286" s="84"/>
      <c r="C286" s="101"/>
      <c r="D286" s="102"/>
      <c r="E286" s="103"/>
      <c r="F286" s="101"/>
      <c r="G286" s="102"/>
      <c r="H286" s="103"/>
      <c r="I286" s="101"/>
      <c r="J286" s="102"/>
      <c r="K286" s="103"/>
    </row>
    <row r="287" spans="1:11" ht="19.5" customHeight="1" hidden="1">
      <c r="A287" s="526"/>
      <c r="B287" s="84"/>
      <c r="C287" s="101"/>
      <c r="D287" s="102"/>
      <c r="E287" s="103"/>
      <c r="F287" s="101"/>
      <c r="G287" s="102"/>
      <c r="H287" s="103"/>
      <c r="I287" s="101"/>
      <c r="J287" s="102"/>
      <c r="K287" s="103"/>
    </row>
    <row r="288" spans="1:11" ht="19.5" customHeight="1" hidden="1">
      <c r="A288" s="526"/>
      <c r="B288" s="84"/>
      <c r="C288" s="101"/>
      <c r="D288" s="102"/>
      <c r="E288" s="103"/>
      <c r="F288" s="101"/>
      <c r="G288" s="102"/>
      <c r="H288" s="103"/>
      <c r="I288" s="101"/>
      <c r="J288" s="102"/>
      <c r="K288" s="103"/>
    </row>
    <row r="289" spans="1:11" ht="19.5" customHeight="1" hidden="1">
      <c r="A289" s="526"/>
      <c r="B289" s="84"/>
      <c r="C289" s="77"/>
      <c r="D289" s="75"/>
      <c r="E289" s="76"/>
      <c r="F289" s="77"/>
      <c r="G289" s="75"/>
      <c r="H289" s="76"/>
      <c r="I289" s="77"/>
      <c r="J289" s="75"/>
      <c r="K289" s="76"/>
    </row>
    <row r="290" spans="1:11" ht="19.5" customHeight="1" hidden="1" thickBot="1">
      <c r="A290" s="526"/>
      <c r="B290" s="83"/>
      <c r="C290" s="78"/>
      <c r="D290" s="79"/>
      <c r="E290" s="80"/>
      <c r="F290" s="77"/>
      <c r="G290" s="75"/>
      <c r="H290" s="76"/>
      <c r="I290" s="77"/>
      <c r="J290" s="75"/>
      <c r="K290" s="76"/>
    </row>
    <row r="291" spans="1:11" ht="25.5" customHeight="1" hidden="1" thickBot="1">
      <c r="A291" s="527"/>
      <c r="B291" s="60" t="s">
        <v>142</v>
      </c>
      <c r="C291" s="85">
        <f>SUM(C285:C290)</f>
        <v>0</v>
      </c>
      <c r="D291" s="86"/>
      <c r="E291" s="95">
        <f>SUM(E285:E290)</f>
        <v>0</v>
      </c>
      <c r="F291" s="85">
        <f>SUM(F285:F290)</f>
        <v>0</v>
      </c>
      <c r="G291" s="86"/>
      <c r="H291" s="95">
        <f>SUM(H285:H290)</f>
        <v>0</v>
      </c>
      <c r="I291" s="85">
        <f>SUM(I285:I290)</f>
        <v>0</v>
      </c>
      <c r="J291" s="86"/>
      <c r="K291" s="95">
        <f>SUM(K285:K290)</f>
        <v>0</v>
      </c>
    </row>
    <row r="292" spans="1:11" ht="19.5" customHeight="1" thickBot="1">
      <c r="A292" s="19"/>
      <c r="B292" s="20"/>
      <c r="C292" s="21"/>
      <c r="D292" s="21"/>
      <c r="E292" s="21"/>
      <c r="F292" s="21"/>
      <c r="G292" s="21"/>
      <c r="H292" s="21"/>
      <c r="I292" s="21"/>
      <c r="J292" s="21"/>
      <c r="K292" s="22"/>
    </row>
    <row r="293" spans="1:11" ht="19.5" customHeight="1">
      <c r="A293" s="525" t="s">
        <v>194</v>
      </c>
      <c r="B293" s="81" t="s">
        <v>125</v>
      </c>
      <c r="C293" s="74">
        <v>1</v>
      </c>
      <c r="D293" s="72" t="s">
        <v>147</v>
      </c>
      <c r="E293" s="73">
        <v>12</v>
      </c>
      <c r="F293" s="74">
        <v>1</v>
      </c>
      <c r="G293" s="72" t="s">
        <v>147</v>
      </c>
      <c r="H293" s="73">
        <v>15</v>
      </c>
      <c r="I293" s="74">
        <v>1</v>
      </c>
      <c r="J293" s="72" t="s">
        <v>147</v>
      </c>
      <c r="K293" s="73">
        <v>18</v>
      </c>
    </row>
    <row r="294" spans="1:11" ht="19.5" customHeight="1">
      <c r="A294" s="526"/>
      <c r="B294" s="84" t="s">
        <v>126</v>
      </c>
      <c r="C294" s="77">
        <v>1</v>
      </c>
      <c r="D294" s="102" t="s">
        <v>147</v>
      </c>
      <c r="E294" s="76">
        <v>150</v>
      </c>
      <c r="F294" s="77">
        <v>1</v>
      </c>
      <c r="G294" s="102" t="s">
        <v>147</v>
      </c>
      <c r="H294" s="76">
        <v>180</v>
      </c>
      <c r="I294" s="77">
        <v>1</v>
      </c>
      <c r="J294" s="102" t="s">
        <v>147</v>
      </c>
      <c r="K294" s="76">
        <v>200</v>
      </c>
    </row>
    <row r="295" spans="1:11" ht="19.5" customHeight="1">
      <c r="A295" s="526"/>
      <c r="B295" s="82" t="s">
        <v>127</v>
      </c>
      <c r="C295" s="78">
        <v>1</v>
      </c>
      <c r="D295" s="102" t="s">
        <v>147</v>
      </c>
      <c r="E295" s="80">
        <v>30</v>
      </c>
      <c r="F295" s="77">
        <v>1</v>
      </c>
      <c r="G295" s="102" t="s">
        <v>147</v>
      </c>
      <c r="H295" s="76">
        <v>35</v>
      </c>
      <c r="I295" s="77">
        <v>1</v>
      </c>
      <c r="J295" s="102" t="s">
        <v>147</v>
      </c>
      <c r="K295" s="76">
        <v>40</v>
      </c>
    </row>
    <row r="296" spans="1:11" ht="19.5" customHeight="1">
      <c r="A296" s="526"/>
      <c r="B296" s="84" t="s">
        <v>259</v>
      </c>
      <c r="C296" s="77">
        <v>1</v>
      </c>
      <c r="D296" s="75" t="s">
        <v>147</v>
      </c>
      <c r="E296" s="76">
        <v>60</v>
      </c>
      <c r="F296" s="77">
        <v>1</v>
      </c>
      <c r="G296" s="75" t="s">
        <v>147</v>
      </c>
      <c r="H296" s="76">
        <v>65</v>
      </c>
      <c r="I296" s="77">
        <v>1</v>
      </c>
      <c r="J296" s="75" t="s">
        <v>147</v>
      </c>
      <c r="K296" s="76">
        <v>70</v>
      </c>
    </row>
    <row r="297" spans="1:11" ht="19.5" customHeight="1" thickBot="1">
      <c r="A297" s="526"/>
      <c r="B297" s="82"/>
      <c r="C297" s="78"/>
      <c r="D297" s="75"/>
      <c r="E297" s="80"/>
      <c r="F297" s="77"/>
      <c r="G297" s="75"/>
      <c r="H297" s="76"/>
      <c r="I297" s="77"/>
      <c r="J297" s="75"/>
      <c r="K297" s="76"/>
    </row>
    <row r="298" spans="1:11" ht="19.5" customHeight="1" thickBot="1">
      <c r="A298" s="527"/>
      <c r="B298" s="60" t="s">
        <v>142</v>
      </c>
      <c r="C298" s="85">
        <f>SUM(C293:C297)</f>
        <v>4</v>
      </c>
      <c r="D298" s="86"/>
      <c r="E298" s="95">
        <f>SUM(E293:E297)</f>
        <v>252</v>
      </c>
      <c r="F298" s="85">
        <f>SUM(F293:F297)</f>
        <v>4</v>
      </c>
      <c r="G298" s="86"/>
      <c r="H298" s="95">
        <f>SUM(H293:H297)</f>
        <v>295</v>
      </c>
      <c r="I298" s="85">
        <f>SUM(I293:I297)</f>
        <v>4</v>
      </c>
      <c r="J298" s="86"/>
      <c r="K298" s="95">
        <f>SUM(K293:K297)</f>
        <v>328</v>
      </c>
    </row>
    <row r="299" spans="1:11" ht="19.5" customHeight="1" hidden="1">
      <c r="A299" s="19"/>
      <c r="B299" s="20"/>
      <c r="C299" s="21"/>
      <c r="D299" s="21"/>
      <c r="E299" s="21"/>
      <c r="F299" s="21"/>
      <c r="G299" s="21"/>
      <c r="H299" s="21"/>
      <c r="I299" s="21"/>
      <c r="J299" s="21"/>
      <c r="K299" s="22"/>
    </row>
    <row r="300" spans="1:11" ht="19.5" customHeight="1" hidden="1">
      <c r="A300" s="525" t="s">
        <v>195</v>
      </c>
      <c r="B300" s="81"/>
      <c r="C300" s="74"/>
      <c r="D300" s="72"/>
      <c r="E300" s="73"/>
      <c r="F300" s="74"/>
      <c r="G300" s="72"/>
      <c r="H300" s="73"/>
      <c r="I300" s="74"/>
      <c r="J300" s="72"/>
      <c r="K300" s="73"/>
    </row>
    <row r="301" spans="1:11" ht="19.5" customHeight="1" hidden="1">
      <c r="A301" s="526"/>
      <c r="B301" s="84"/>
      <c r="C301" s="101"/>
      <c r="D301" s="102"/>
      <c r="E301" s="103"/>
      <c r="F301" s="101"/>
      <c r="G301" s="102"/>
      <c r="H301" s="103"/>
      <c r="I301" s="101"/>
      <c r="J301" s="102"/>
      <c r="K301" s="103"/>
    </row>
    <row r="302" spans="1:11" ht="19.5" customHeight="1" hidden="1">
      <c r="A302" s="526"/>
      <c r="B302" s="84"/>
      <c r="C302" s="101"/>
      <c r="D302" s="102"/>
      <c r="E302" s="103"/>
      <c r="F302" s="101"/>
      <c r="G302" s="102"/>
      <c r="H302" s="103"/>
      <c r="I302" s="101"/>
      <c r="J302" s="102"/>
      <c r="K302" s="103"/>
    </row>
    <row r="303" spans="1:11" ht="19.5" customHeight="1" hidden="1">
      <c r="A303" s="526"/>
      <c r="B303" s="84"/>
      <c r="C303" s="77"/>
      <c r="D303" s="75"/>
      <c r="E303" s="76"/>
      <c r="F303" s="77"/>
      <c r="G303" s="75"/>
      <c r="H303" s="76"/>
      <c r="I303" s="77"/>
      <c r="J303" s="75"/>
      <c r="K303" s="76"/>
    </row>
    <row r="304" spans="1:11" ht="19.5" customHeight="1" hidden="1" thickBot="1">
      <c r="A304" s="526"/>
      <c r="B304" s="83"/>
      <c r="C304" s="78"/>
      <c r="D304" s="79"/>
      <c r="E304" s="80"/>
      <c r="F304" s="77"/>
      <c r="G304" s="75"/>
      <c r="H304" s="76"/>
      <c r="I304" s="77"/>
      <c r="J304" s="75"/>
      <c r="K304" s="76"/>
    </row>
    <row r="305" spans="1:11" ht="19.5" customHeight="1" hidden="1" thickBot="1">
      <c r="A305" s="527"/>
      <c r="B305" s="60" t="s">
        <v>142</v>
      </c>
      <c r="C305" s="85">
        <f>SUM(C300:C304)</f>
        <v>0</v>
      </c>
      <c r="D305" s="86"/>
      <c r="E305" s="95">
        <f>SUM(E300:E304)</f>
        <v>0</v>
      </c>
      <c r="F305" s="85">
        <f>SUM(F300:F304)</f>
        <v>0</v>
      </c>
      <c r="G305" s="86"/>
      <c r="H305" s="95">
        <f>SUM(H300:H304)</f>
        <v>0</v>
      </c>
      <c r="I305" s="85">
        <f>SUM(I300:I304)</f>
        <v>0</v>
      </c>
      <c r="J305" s="86"/>
      <c r="K305" s="95">
        <f>SUM(K300:K304)</f>
        <v>0</v>
      </c>
    </row>
    <row r="306" spans="1:11" ht="19.5" customHeight="1" hidden="1" thickBot="1">
      <c r="A306" s="19"/>
      <c r="B306" s="20"/>
      <c r="C306" s="21"/>
      <c r="D306" s="21"/>
      <c r="E306" s="21"/>
      <c r="F306" s="21"/>
      <c r="G306" s="21"/>
      <c r="H306" s="21"/>
      <c r="I306" s="21"/>
      <c r="J306" s="21"/>
      <c r="K306" s="22"/>
    </row>
    <row r="307" spans="1:11" ht="19.5" customHeight="1" hidden="1">
      <c r="A307" s="525" t="s">
        <v>196</v>
      </c>
      <c r="B307" s="81"/>
      <c r="C307" s="74"/>
      <c r="D307" s="72"/>
      <c r="E307" s="73"/>
      <c r="F307" s="74"/>
      <c r="G307" s="72"/>
      <c r="H307" s="73"/>
      <c r="I307" s="74"/>
      <c r="J307" s="72"/>
      <c r="K307" s="73"/>
    </row>
    <row r="308" spans="1:11" ht="19.5" customHeight="1" hidden="1">
      <c r="A308" s="526"/>
      <c r="B308" s="84"/>
      <c r="C308" s="101"/>
      <c r="D308" s="102"/>
      <c r="E308" s="103"/>
      <c r="F308" s="101"/>
      <c r="G308" s="102"/>
      <c r="H308" s="103"/>
      <c r="I308" s="101"/>
      <c r="J308" s="102"/>
      <c r="K308" s="103"/>
    </row>
    <row r="309" spans="1:11" ht="19.5" customHeight="1" hidden="1">
      <c r="A309" s="526"/>
      <c r="B309" s="84"/>
      <c r="C309" s="101"/>
      <c r="D309" s="102"/>
      <c r="E309" s="103"/>
      <c r="F309" s="101"/>
      <c r="G309" s="102"/>
      <c r="H309" s="103"/>
      <c r="I309" s="101"/>
      <c r="J309" s="102"/>
      <c r="K309" s="103"/>
    </row>
    <row r="310" spans="1:11" ht="19.5" customHeight="1" hidden="1">
      <c r="A310" s="526"/>
      <c r="B310" s="82"/>
      <c r="C310" s="77"/>
      <c r="D310" s="75"/>
      <c r="E310" s="76"/>
      <c r="F310" s="77"/>
      <c r="G310" s="75"/>
      <c r="H310" s="76"/>
      <c r="I310" s="77"/>
      <c r="J310" s="75"/>
      <c r="K310" s="76"/>
    </row>
    <row r="311" spans="1:11" ht="19.5" customHeight="1" hidden="1" thickBot="1">
      <c r="A311" s="526"/>
      <c r="B311" s="83"/>
      <c r="C311" s="78"/>
      <c r="D311" s="79"/>
      <c r="E311" s="80"/>
      <c r="F311" s="77"/>
      <c r="G311" s="75"/>
      <c r="H311" s="76"/>
      <c r="I311" s="77"/>
      <c r="J311" s="75"/>
      <c r="K311" s="76"/>
    </row>
    <row r="312" spans="1:11" ht="19.5" customHeight="1" hidden="1" thickBot="1">
      <c r="A312" s="527"/>
      <c r="B312" s="60" t="s">
        <v>142</v>
      </c>
      <c r="C312" s="85">
        <f>SUM(C307:C311)</f>
        <v>0</v>
      </c>
      <c r="D312" s="86"/>
      <c r="E312" s="95">
        <f>SUM(E307:E311)</f>
        <v>0</v>
      </c>
      <c r="F312" s="85">
        <f>SUM(F307:F311)</f>
        <v>0</v>
      </c>
      <c r="G312" s="86"/>
      <c r="H312" s="95">
        <f>SUM(H307:H311)</f>
        <v>0</v>
      </c>
      <c r="I312" s="85">
        <f>SUM(I307:I311)</f>
        <v>0</v>
      </c>
      <c r="J312" s="86"/>
      <c r="K312" s="95">
        <f>SUM(K307:K311)</f>
        <v>0</v>
      </c>
    </row>
    <row r="313" spans="1:11" ht="19.5" customHeight="1" thickBot="1">
      <c r="A313" s="19"/>
      <c r="B313" s="20"/>
      <c r="C313" s="21"/>
      <c r="D313" s="21"/>
      <c r="E313" s="21"/>
      <c r="F313" s="21"/>
      <c r="G313" s="21"/>
      <c r="H313" s="21"/>
      <c r="I313" s="21"/>
      <c r="J313" s="21"/>
      <c r="K313" s="22"/>
    </row>
    <row r="314" spans="1:11" ht="19.5" customHeight="1" thickBot="1">
      <c r="A314" s="547" t="s">
        <v>87</v>
      </c>
      <c r="B314" s="551"/>
      <c r="C314" s="87">
        <f>C275+C283+C291+C298+C305+C312</f>
        <v>12</v>
      </c>
      <c r="D314" s="88"/>
      <c r="E314" s="94">
        <f>E275+E283+E291+E298+E305+E312</f>
        <v>577</v>
      </c>
      <c r="F314" s="87">
        <f>F275+F283+F291+F298+F305+F312</f>
        <v>12</v>
      </c>
      <c r="G314" s="88"/>
      <c r="H314" s="94">
        <f>H275+H283+H291+H298+H305+H312</f>
        <v>680</v>
      </c>
      <c r="I314" s="87">
        <f>I275+I283+I291+I298+I305+I312</f>
        <v>12</v>
      </c>
      <c r="J314" s="88"/>
      <c r="K314" s="94">
        <f>K275+K283+K291+K298+K305+K312</f>
        <v>773</v>
      </c>
    </row>
    <row r="315" spans="1:11" ht="19.5" customHeight="1" thickBot="1">
      <c r="A315" s="19"/>
      <c r="B315" s="20"/>
      <c r="C315" s="21"/>
      <c r="D315" s="21"/>
      <c r="E315" s="21"/>
      <c r="F315" s="21"/>
      <c r="G315" s="21"/>
      <c r="H315" s="21"/>
      <c r="I315" s="21"/>
      <c r="J315" s="21"/>
      <c r="K315" s="22"/>
    </row>
    <row r="316" spans="1:11" ht="19.5" customHeight="1" thickBot="1">
      <c r="A316" s="548" t="s">
        <v>83</v>
      </c>
      <c r="B316" s="549"/>
      <c r="C316" s="549"/>
      <c r="D316" s="549"/>
      <c r="E316" s="549"/>
      <c r="F316" s="549"/>
      <c r="G316" s="549"/>
      <c r="H316" s="549"/>
      <c r="I316" s="549"/>
      <c r="J316" s="549"/>
      <c r="K316" s="550"/>
    </row>
    <row r="317" spans="1:11" ht="30.75" customHeight="1">
      <c r="A317" s="525" t="s">
        <v>197</v>
      </c>
      <c r="B317" s="81" t="s">
        <v>59</v>
      </c>
      <c r="C317" s="74">
        <v>5</v>
      </c>
      <c r="D317" s="72" t="s">
        <v>147</v>
      </c>
      <c r="E317" s="73">
        <v>80</v>
      </c>
      <c r="F317" s="74">
        <v>2</v>
      </c>
      <c r="G317" s="72" t="s">
        <v>147</v>
      </c>
      <c r="H317" s="73">
        <v>100</v>
      </c>
      <c r="I317" s="74">
        <v>2</v>
      </c>
      <c r="J317" s="72" t="s">
        <v>147</v>
      </c>
      <c r="K317" s="73">
        <v>120</v>
      </c>
    </row>
    <row r="318" spans="1:11" ht="30.75" customHeight="1">
      <c r="A318" s="526"/>
      <c r="B318" s="84" t="s">
        <v>122</v>
      </c>
      <c r="C318" s="77">
        <v>5</v>
      </c>
      <c r="D318" s="75" t="s">
        <v>147</v>
      </c>
      <c r="E318" s="76">
        <v>50</v>
      </c>
      <c r="F318" s="77">
        <v>2</v>
      </c>
      <c r="G318" s="75" t="s">
        <v>147</v>
      </c>
      <c r="H318" s="76">
        <v>55</v>
      </c>
      <c r="I318" s="77">
        <v>2</v>
      </c>
      <c r="J318" s="75" t="s">
        <v>147</v>
      </c>
      <c r="K318" s="76">
        <v>60</v>
      </c>
    </row>
    <row r="319" spans="1:11" ht="19.5" customHeight="1" thickBot="1">
      <c r="A319" s="526"/>
      <c r="B319" s="82"/>
      <c r="C319" s="77"/>
      <c r="D319" s="75"/>
      <c r="E319" s="76"/>
      <c r="F319" s="77"/>
      <c r="G319" s="75"/>
      <c r="H319" s="76"/>
      <c r="I319" s="77"/>
      <c r="J319" s="75"/>
      <c r="K319" s="76"/>
    </row>
    <row r="320" spans="1:11" ht="19.5" customHeight="1" hidden="1">
      <c r="A320" s="526"/>
      <c r="B320" s="82"/>
      <c r="C320" s="77"/>
      <c r="D320" s="75"/>
      <c r="E320" s="76"/>
      <c r="F320" s="77"/>
      <c r="G320" s="75"/>
      <c r="H320" s="76"/>
      <c r="I320" s="77"/>
      <c r="J320" s="75"/>
      <c r="K320" s="76"/>
    </row>
    <row r="321" spans="1:11" ht="19.5" customHeight="1" hidden="1" thickBot="1">
      <c r="A321" s="526"/>
      <c r="B321" s="83"/>
      <c r="C321" s="78"/>
      <c r="D321" s="79"/>
      <c r="E321" s="80"/>
      <c r="F321" s="77"/>
      <c r="G321" s="75"/>
      <c r="H321" s="76"/>
      <c r="I321" s="77"/>
      <c r="J321" s="75"/>
      <c r="K321" s="76"/>
    </row>
    <row r="322" spans="1:11" ht="19.5" customHeight="1" thickBot="1">
      <c r="A322" s="527"/>
      <c r="B322" s="60" t="s">
        <v>142</v>
      </c>
      <c r="C322" s="85">
        <f>SUM(C317:C321)</f>
        <v>10</v>
      </c>
      <c r="D322" s="86"/>
      <c r="E322" s="95">
        <f>SUM(E317:E321)</f>
        <v>130</v>
      </c>
      <c r="F322" s="85">
        <f>SUM(F317:F321)</f>
        <v>4</v>
      </c>
      <c r="G322" s="86"/>
      <c r="H322" s="95">
        <f>SUM(H317:H321)</f>
        <v>155</v>
      </c>
      <c r="I322" s="85">
        <f>SUM(I317:I321)</f>
        <v>4</v>
      </c>
      <c r="J322" s="86"/>
      <c r="K322" s="95">
        <f>SUM(K317:K321)</f>
        <v>180</v>
      </c>
    </row>
    <row r="323" spans="1:11" ht="19.5" customHeight="1" thickBot="1">
      <c r="A323" s="19"/>
      <c r="B323" s="20"/>
      <c r="C323" s="21"/>
      <c r="D323" s="21"/>
      <c r="E323" s="21"/>
      <c r="F323" s="21"/>
      <c r="G323" s="21"/>
      <c r="H323" s="21"/>
      <c r="I323" s="21"/>
      <c r="J323" s="21"/>
      <c r="K323" s="22"/>
    </row>
    <row r="324" spans="1:11" ht="19.5" customHeight="1" hidden="1">
      <c r="A324" s="525" t="s">
        <v>198</v>
      </c>
      <c r="B324" s="81"/>
      <c r="C324" s="74"/>
      <c r="D324" s="72"/>
      <c r="E324" s="73"/>
      <c r="F324" s="74"/>
      <c r="G324" s="72"/>
      <c r="H324" s="73"/>
      <c r="I324" s="74"/>
      <c r="J324" s="72"/>
      <c r="K324" s="73"/>
    </row>
    <row r="325" spans="1:11" ht="19.5" customHeight="1" hidden="1">
      <c r="A325" s="526"/>
      <c r="B325" s="84"/>
      <c r="C325" s="77"/>
      <c r="D325" s="75"/>
      <c r="E325" s="76"/>
      <c r="F325" s="77"/>
      <c r="G325" s="75"/>
      <c r="H325" s="76"/>
      <c r="I325" s="77"/>
      <c r="J325" s="75"/>
      <c r="K325" s="76"/>
    </row>
    <row r="326" spans="1:11" ht="19.5" customHeight="1" hidden="1">
      <c r="A326" s="526"/>
      <c r="B326" s="82"/>
      <c r="C326" s="77"/>
      <c r="D326" s="75"/>
      <c r="E326" s="76"/>
      <c r="F326" s="77"/>
      <c r="G326" s="75"/>
      <c r="H326" s="76"/>
      <c r="I326" s="77"/>
      <c r="J326" s="75"/>
      <c r="K326" s="76"/>
    </row>
    <row r="327" spans="1:11" ht="19.5" customHeight="1" hidden="1">
      <c r="A327" s="526"/>
      <c r="B327" s="82"/>
      <c r="C327" s="77"/>
      <c r="D327" s="75"/>
      <c r="E327" s="76"/>
      <c r="F327" s="77"/>
      <c r="G327" s="75"/>
      <c r="H327" s="76"/>
      <c r="I327" s="77"/>
      <c r="J327" s="75"/>
      <c r="K327" s="76"/>
    </row>
    <row r="328" spans="1:11" ht="19.5" customHeight="1" hidden="1" thickBot="1">
      <c r="A328" s="526"/>
      <c r="B328" s="83"/>
      <c r="C328" s="78"/>
      <c r="D328" s="79"/>
      <c r="E328" s="80"/>
      <c r="F328" s="77"/>
      <c r="G328" s="75"/>
      <c r="H328" s="76"/>
      <c r="I328" s="77"/>
      <c r="J328" s="75"/>
      <c r="K328" s="76"/>
    </row>
    <row r="329" spans="1:11" ht="19.5" customHeight="1" thickBot="1">
      <c r="A329" s="527"/>
      <c r="B329" s="60" t="s">
        <v>142</v>
      </c>
      <c r="C329" s="85">
        <f>SUM(C324:C328)</f>
        <v>0</v>
      </c>
      <c r="D329" s="86"/>
      <c r="E329" s="95">
        <f>SUM(E324:E328)</f>
        <v>0</v>
      </c>
      <c r="F329" s="85">
        <f>SUM(F324:F328)</f>
        <v>0</v>
      </c>
      <c r="G329" s="86"/>
      <c r="H329" s="95">
        <f>SUM(H324:H328)</f>
        <v>0</v>
      </c>
      <c r="I329" s="85">
        <f>SUM(I324:I328)</f>
        <v>0</v>
      </c>
      <c r="J329" s="86"/>
      <c r="K329" s="95">
        <f>SUM(K324:K328)</f>
        <v>0</v>
      </c>
    </row>
    <row r="330" spans="1:11" ht="19.5" customHeight="1" thickBot="1">
      <c r="A330" s="19"/>
      <c r="B330" s="20"/>
      <c r="C330" s="21"/>
      <c r="D330" s="21"/>
      <c r="E330" s="21"/>
      <c r="F330" s="21"/>
      <c r="G330" s="21"/>
      <c r="H330" s="21"/>
      <c r="I330" s="21"/>
      <c r="J330" s="21"/>
      <c r="K330" s="22"/>
    </row>
    <row r="331" spans="1:11" ht="19.5" customHeight="1" thickBot="1">
      <c r="A331" s="547" t="s">
        <v>84</v>
      </c>
      <c r="B331" s="551"/>
      <c r="C331" s="87">
        <f>C322+C329</f>
        <v>10</v>
      </c>
      <c r="D331" s="88"/>
      <c r="E331" s="94">
        <f>E322+E329</f>
        <v>130</v>
      </c>
      <c r="F331" s="87">
        <f>F322+F329</f>
        <v>4</v>
      </c>
      <c r="G331" s="88"/>
      <c r="H331" s="94">
        <f>H322+H329</f>
        <v>155</v>
      </c>
      <c r="I331" s="87">
        <f>I322+I329</f>
        <v>4</v>
      </c>
      <c r="J331" s="88"/>
      <c r="K331" s="94">
        <f>K322+K329</f>
        <v>180</v>
      </c>
    </row>
    <row r="332" spans="1:11" ht="19.5" customHeight="1" hidden="1" thickBot="1">
      <c r="A332" s="19"/>
      <c r="B332" s="20"/>
      <c r="C332" s="21"/>
      <c r="D332" s="21"/>
      <c r="E332" s="21"/>
      <c r="F332" s="21"/>
      <c r="G332" s="21"/>
      <c r="H332" s="21"/>
      <c r="I332" s="21"/>
      <c r="J332" s="21"/>
      <c r="K332" s="22"/>
    </row>
    <row r="333" spans="1:11" ht="19.5" customHeight="1" hidden="1">
      <c r="A333" s="518" t="s">
        <v>85</v>
      </c>
      <c r="B333" s="519"/>
      <c r="C333" s="519"/>
      <c r="D333" s="519"/>
      <c r="E333" s="519"/>
      <c r="F333" s="519"/>
      <c r="G333" s="519"/>
      <c r="H333" s="519"/>
      <c r="I333" s="519"/>
      <c r="J333" s="519"/>
      <c r="K333" s="520"/>
    </row>
    <row r="334" spans="1:11" ht="19.5" customHeight="1" hidden="1">
      <c r="A334" s="525" t="s">
        <v>199</v>
      </c>
      <c r="B334" s="81"/>
      <c r="C334" s="74"/>
      <c r="D334" s="72"/>
      <c r="E334" s="73"/>
      <c r="F334" s="74"/>
      <c r="G334" s="72"/>
      <c r="H334" s="73"/>
      <c r="I334" s="74"/>
      <c r="J334" s="72"/>
      <c r="K334" s="73"/>
    </row>
    <row r="335" spans="1:11" ht="19.5" customHeight="1" hidden="1">
      <c r="A335" s="526"/>
      <c r="B335" s="84"/>
      <c r="C335" s="77"/>
      <c r="D335" s="75"/>
      <c r="E335" s="76"/>
      <c r="F335" s="77"/>
      <c r="G335" s="75"/>
      <c r="H335" s="76"/>
      <c r="I335" s="77"/>
      <c r="J335" s="75"/>
      <c r="K335" s="76"/>
    </row>
    <row r="336" spans="1:11" ht="19.5" customHeight="1" hidden="1">
      <c r="A336" s="526"/>
      <c r="B336" s="82"/>
      <c r="C336" s="77"/>
      <c r="D336" s="75"/>
      <c r="E336" s="76"/>
      <c r="F336" s="77"/>
      <c r="G336" s="75"/>
      <c r="H336" s="76"/>
      <c r="I336" s="77"/>
      <c r="J336" s="75"/>
      <c r="K336" s="76"/>
    </row>
    <row r="337" spans="1:11" ht="19.5" customHeight="1" hidden="1">
      <c r="A337" s="526"/>
      <c r="B337" s="82"/>
      <c r="C337" s="77"/>
      <c r="D337" s="75"/>
      <c r="E337" s="76"/>
      <c r="F337" s="77"/>
      <c r="G337" s="75"/>
      <c r="H337" s="76"/>
      <c r="I337" s="77"/>
      <c r="J337" s="75"/>
      <c r="K337" s="76"/>
    </row>
    <row r="338" spans="1:11" ht="19.5" customHeight="1" hidden="1" thickBot="1">
      <c r="A338" s="526"/>
      <c r="B338" s="83"/>
      <c r="C338" s="78"/>
      <c r="D338" s="79"/>
      <c r="E338" s="80"/>
      <c r="F338" s="77"/>
      <c r="G338" s="75"/>
      <c r="H338" s="76"/>
      <c r="I338" s="77"/>
      <c r="J338" s="75"/>
      <c r="K338" s="76"/>
    </row>
    <row r="339" spans="1:11" ht="19.5" customHeight="1" hidden="1" thickBot="1">
      <c r="A339" s="527"/>
      <c r="B339" s="60" t="s">
        <v>142</v>
      </c>
      <c r="C339" s="85">
        <f>SUM(C334:C338)</f>
        <v>0</v>
      </c>
      <c r="D339" s="86"/>
      <c r="E339" s="95">
        <f>SUM(E334:E338)</f>
        <v>0</v>
      </c>
      <c r="F339" s="85">
        <f>SUM(F334:F338)</f>
        <v>0</v>
      </c>
      <c r="G339" s="86"/>
      <c r="H339" s="95">
        <f>SUM(H334:H338)</f>
        <v>0</v>
      </c>
      <c r="I339" s="85">
        <f>SUM(I334:I338)</f>
        <v>0</v>
      </c>
      <c r="J339" s="86"/>
      <c r="K339" s="95">
        <f>SUM(K334:K338)</f>
        <v>0</v>
      </c>
    </row>
    <row r="340" spans="1:11" ht="19.5" customHeight="1" hidden="1" thickBot="1">
      <c r="A340" s="19"/>
      <c r="B340" s="20"/>
      <c r="C340" s="21"/>
      <c r="D340" s="21"/>
      <c r="E340" s="21"/>
      <c r="F340" s="21"/>
      <c r="G340" s="21"/>
      <c r="H340" s="21"/>
      <c r="I340" s="21"/>
      <c r="J340" s="21"/>
      <c r="K340" s="22"/>
    </row>
    <row r="341" spans="1:11" ht="19.5" customHeight="1" hidden="1" thickBot="1">
      <c r="A341" s="547" t="s">
        <v>86</v>
      </c>
      <c r="B341" s="494"/>
      <c r="C341" s="87">
        <f>C339</f>
        <v>0</v>
      </c>
      <c r="D341" s="88"/>
      <c r="E341" s="94">
        <f>E339</f>
        <v>0</v>
      </c>
      <c r="F341" s="87">
        <f>F339</f>
        <v>0</v>
      </c>
      <c r="G341" s="88"/>
      <c r="H341" s="94">
        <f>H339</f>
        <v>0</v>
      </c>
      <c r="I341" s="87">
        <f>I339</f>
        <v>0</v>
      </c>
      <c r="J341" s="88"/>
      <c r="K341" s="94">
        <f>K339</f>
        <v>0</v>
      </c>
    </row>
    <row r="342" spans="1:11" ht="19.5" customHeight="1" thickBot="1">
      <c r="A342" s="19"/>
      <c r="B342" s="20"/>
      <c r="C342" s="21"/>
      <c r="D342" s="21"/>
      <c r="E342" s="21"/>
      <c r="F342" s="21"/>
      <c r="G342" s="21"/>
      <c r="H342" s="21"/>
      <c r="I342" s="21"/>
      <c r="J342" s="21"/>
      <c r="K342" s="22"/>
    </row>
    <row r="343" spans="1:11" ht="19.5" customHeight="1" thickBot="1">
      <c r="A343" s="552" t="s">
        <v>10</v>
      </c>
      <c r="B343" s="553"/>
      <c r="C343" s="98">
        <f>C221+C266+C314+C331+C341</f>
        <v>4372</v>
      </c>
      <c r="D343" s="99"/>
      <c r="E343" s="100">
        <f>E221+E266+E314+E331+E341</f>
        <v>9178</v>
      </c>
      <c r="F343" s="98">
        <f>F221+F266+F314+F331+F341</f>
        <v>4413</v>
      </c>
      <c r="G343" s="99"/>
      <c r="H343" s="100">
        <f>H221+H266+H314+H331+H341</f>
        <v>10014</v>
      </c>
      <c r="I343" s="98">
        <f>I221+I266+I314+I331+I341</f>
        <v>4463</v>
      </c>
      <c r="J343" s="99"/>
      <c r="K343" s="100">
        <f>K221+K266+K314+K331+K341</f>
        <v>11088</v>
      </c>
    </row>
    <row r="344" spans="1:11" ht="19.5" customHeight="1">
      <c r="A344" s="19"/>
      <c r="B344" s="20"/>
      <c r="C344" s="21"/>
      <c r="D344" s="21"/>
      <c r="E344" s="21"/>
      <c r="F344" s="21"/>
      <c r="G344" s="21"/>
      <c r="H344" s="21"/>
      <c r="I344" s="21"/>
      <c r="J344" s="21"/>
      <c r="K344" s="22"/>
    </row>
    <row r="345" spans="1:11" ht="19.5" customHeight="1" thickBot="1">
      <c r="A345" s="19"/>
      <c r="B345" s="20"/>
      <c r="C345" s="21"/>
      <c r="D345" s="21"/>
      <c r="E345" s="21"/>
      <c r="F345" s="21"/>
      <c r="G345" s="21"/>
      <c r="H345" s="21"/>
      <c r="I345" s="21"/>
      <c r="J345" s="21"/>
      <c r="K345" s="22"/>
    </row>
    <row r="346" spans="1:11" ht="19.5" customHeight="1" thickBot="1">
      <c r="A346" s="541" t="s">
        <v>10</v>
      </c>
      <c r="B346" s="542"/>
      <c r="C346" s="89" t="e">
        <f>C343+#REF!</f>
        <v>#REF!</v>
      </c>
      <c r="D346" s="90"/>
      <c r="E346" s="92" t="e">
        <f>E343+#REF!</f>
        <v>#REF!</v>
      </c>
      <c r="F346" s="89" t="e">
        <f>F343+#REF!</f>
        <v>#REF!</v>
      </c>
      <c r="G346" s="90"/>
      <c r="H346" s="92" t="e">
        <f>H343+#REF!</f>
        <v>#REF!</v>
      </c>
      <c r="I346" s="89" t="e">
        <f>I343+#REF!</f>
        <v>#REF!</v>
      </c>
      <c r="J346" s="90"/>
      <c r="K346" s="92" t="e">
        <f>K343+#REF!</f>
        <v>#REF!</v>
      </c>
    </row>
    <row r="347" ht="15" customHeight="1"/>
    <row r="348" ht="15" customHeight="1"/>
    <row r="349" spans="1:11" ht="15" customHeight="1">
      <c r="A349" s="64"/>
      <c r="B349" s="170"/>
      <c r="C349" s="150"/>
      <c r="D349" s="150"/>
      <c r="E349" s="150"/>
      <c r="F349" s="150"/>
      <c r="G349" s="150"/>
      <c r="H349" s="150"/>
      <c r="I349" s="150"/>
      <c r="J349" s="150"/>
      <c r="K349" s="150"/>
    </row>
    <row r="350" spans="1:11" ht="15" customHeight="1" hidden="1">
      <c r="A350" s="64"/>
      <c r="B350" s="170"/>
      <c r="C350" s="150"/>
      <c r="D350" s="150"/>
      <c r="E350" s="150"/>
      <c r="F350" s="150"/>
      <c r="G350" s="150"/>
      <c r="H350" s="150"/>
      <c r="I350" s="150"/>
      <c r="J350" s="150"/>
      <c r="K350" s="150"/>
    </row>
    <row r="351" spans="1:11" ht="15" customHeight="1" hidden="1">
      <c r="A351" s="64"/>
      <c r="B351" s="170"/>
      <c r="C351" s="150"/>
      <c r="D351" s="150"/>
      <c r="E351" s="150"/>
      <c r="F351" s="150"/>
      <c r="G351" s="150"/>
      <c r="H351" s="150"/>
      <c r="I351" s="150"/>
      <c r="J351" s="150"/>
      <c r="K351" s="150"/>
    </row>
    <row r="352" spans="1:11" ht="15" customHeight="1" hidden="1">
      <c r="A352" s="64"/>
      <c r="B352" s="170"/>
      <c r="C352" s="150"/>
      <c r="D352" s="150"/>
      <c r="E352" s="150"/>
      <c r="F352" s="150"/>
      <c r="G352" s="150"/>
      <c r="H352" s="150"/>
      <c r="I352" s="150"/>
      <c r="J352" s="150"/>
      <c r="K352" s="150"/>
    </row>
    <row r="353" spans="1:11" ht="15" customHeight="1" hidden="1">
      <c r="A353" s="64"/>
      <c r="B353" s="170"/>
      <c r="C353" s="150"/>
      <c r="D353" s="150"/>
      <c r="E353" s="150"/>
      <c r="F353" s="150"/>
      <c r="G353" s="150"/>
      <c r="H353" s="150"/>
      <c r="I353" s="150"/>
      <c r="J353" s="150"/>
      <c r="K353" s="150"/>
    </row>
    <row r="354" spans="1:11" ht="15" customHeight="1" hidden="1">
      <c r="A354" s="64"/>
      <c r="B354" s="170"/>
      <c r="C354" s="150"/>
      <c r="D354" s="150"/>
      <c r="E354" s="150"/>
      <c r="F354" s="150"/>
      <c r="G354" s="150"/>
      <c r="H354" s="150"/>
      <c r="I354" s="150"/>
      <c r="J354" s="150"/>
      <c r="K354" s="150"/>
    </row>
    <row r="355" spans="1:11" ht="15" customHeight="1" hidden="1">
      <c r="A355" s="64"/>
      <c r="B355" s="170"/>
      <c r="C355" s="150"/>
      <c r="D355" s="150"/>
      <c r="E355" s="150"/>
      <c r="F355" s="150"/>
      <c r="G355" s="150"/>
      <c r="H355" s="150"/>
      <c r="I355" s="150"/>
      <c r="J355" s="150"/>
      <c r="K355" s="150"/>
    </row>
    <row r="356" spans="1:11" ht="15" customHeight="1">
      <c r="A356" s="64"/>
      <c r="B356" s="170"/>
      <c r="C356" s="150"/>
      <c r="D356" s="150"/>
      <c r="E356" s="150"/>
      <c r="F356" s="150"/>
      <c r="G356" s="150"/>
      <c r="H356" s="150"/>
      <c r="I356" s="150"/>
      <c r="J356" s="150"/>
      <c r="K356" s="150"/>
    </row>
  </sheetData>
  <sheetProtection/>
  <mergeCells count="91">
    <mergeCell ref="A346:B346"/>
    <mergeCell ref="A341:B341"/>
    <mergeCell ref="A343:B343"/>
    <mergeCell ref="A316:K316"/>
    <mergeCell ref="A331:B331"/>
    <mergeCell ref="A333:K333"/>
    <mergeCell ref="A317:A322"/>
    <mergeCell ref="A324:A329"/>
    <mergeCell ref="A334:A339"/>
    <mergeCell ref="A277:A283"/>
    <mergeCell ref="A300:A305"/>
    <mergeCell ref="A307:A312"/>
    <mergeCell ref="A285:A291"/>
    <mergeCell ref="A293:A298"/>
    <mergeCell ref="A314:B314"/>
    <mergeCell ref="A245:A250"/>
    <mergeCell ref="A266:B266"/>
    <mergeCell ref="A268:K268"/>
    <mergeCell ref="A252:A257"/>
    <mergeCell ref="A259:A264"/>
    <mergeCell ref="A269:A275"/>
    <mergeCell ref="A219:B219"/>
    <mergeCell ref="A224:A229"/>
    <mergeCell ref="A231:A236"/>
    <mergeCell ref="A221:B221"/>
    <mergeCell ref="A223:K223"/>
    <mergeCell ref="A238:A243"/>
    <mergeCell ref="A184:K184"/>
    <mergeCell ref="A199:A204"/>
    <mergeCell ref="A206:A211"/>
    <mergeCell ref="A185:A190"/>
    <mergeCell ref="A192:A197"/>
    <mergeCell ref="A213:A218"/>
    <mergeCell ref="A160:A165"/>
    <mergeCell ref="A169:A174"/>
    <mergeCell ref="A176:A181"/>
    <mergeCell ref="A166:B166"/>
    <mergeCell ref="A168:K168"/>
    <mergeCell ref="A182:B182"/>
    <mergeCell ref="A126:K126"/>
    <mergeCell ref="A139:A144"/>
    <mergeCell ref="A146:A151"/>
    <mergeCell ref="A127:A131"/>
    <mergeCell ref="A133:A137"/>
    <mergeCell ref="A153:A158"/>
    <mergeCell ref="A82:A88"/>
    <mergeCell ref="A111:A116"/>
    <mergeCell ref="A118:A123"/>
    <mergeCell ref="A90:A96"/>
    <mergeCell ref="A98:A109"/>
    <mergeCell ref="A124:B124"/>
    <mergeCell ref="A48:A53"/>
    <mergeCell ref="F23:G23"/>
    <mergeCell ref="H23:H24"/>
    <mergeCell ref="A70:B70"/>
    <mergeCell ref="A72:K72"/>
    <mergeCell ref="A73:A80"/>
    <mergeCell ref="A63:A69"/>
    <mergeCell ref="A22:B22"/>
    <mergeCell ref="C22:E22"/>
    <mergeCell ref="F22:H22"/>
    <mergeCell ref="I22:K22"/>
    <mergeCell ref="A23:A24"/>
    <mergeCell ref="B23:B24"/>
    <mergeCell ref="C23:D23"/>
    <mergeCell ref="E23:E24"/>
    <mergeCell ref="I23:J23"/>
    <mergeCell ref="C17:K17"/>
    <mergeCell ref="C18:K18"/>
    <mergeCell ref="A19:K19"/>
    <mergeCell ref="A20:K20"/>
    <mergeCell ref="A21:K21"/>
    <mergeCell ref="A55:A61"/>
    <mergeCell ref="K23:K24"/>
    <mergeCell ref="A25:A32"/>
    <mergeCell ref="A34:A39"/>
    <mergeCell ref="A41:A46"/>
    <mergeCell ref="C11:K11"/>
    <mergeCell ref="C12:K12"/>
    <mergeCell ref="C13:K13"/>
    <mergeCell ref="C14:K14"/>
    <mergeCell ref="C15:K15"/>
    <mergeCell ref="C16:K16"/>
    <mergeCell ref="C9:K9"/>
    <mergeCell ref="C10:K10"/>
    <mergeCell ref="A4:K4"/>
    <mergeCell ref="H6:K6"/>
    <mergeCell ref="A7:B7"/>
    <mergeCell ref="C7:K7"/>
    <mergeCell ref="A8:B8"/>
    <mergeCell ref="C8:K8"/>
  </mergeCells>
  <printOptions horizontalCentered="1"/>
  <pageMargins left="0.3937007874015748" right="0.3937007874015748" top="0.5905511811023623" bottom="0.6692913385826772" header="0" footer="0"/>
  <pageSetup horizontalDpi="300" verticalDpi="300" orientation="portrait" paperSize="9" scale="65" r:id="rId2"/>
  <headerFooter alignWithMargins="0">
    <oddFooter>&amp;CSayfa &amp;P / &amp;N</oddFooter>
  </headerFooter>
  <drawing r:id="rId1"/>
</worksheet>
</file>

<file path=xl/worksheets/sheet5.xml><?xml version="1.0" encoding="utf-8"?>
<worksheet xmlns="http://schemas.openxmlformats.org/spreadsheetml/2006/main" xmlns:r="http://schemas.openxmlformats.org/officeDocument/2006/relationships">
  <dimension ref="A4:K354"/>
  <sheetViews>
    <sheetView zoomScalePageLayoutView="0" workbookViewId="0" topLeftCell="A315">
      <selection activeCell="B360" sqref="B360"/>
    </sheetView>
  </sheetViews>
  <sheetFormatPr defaultColWidth="9.140625" defaultRowHeight="12.75"/>
  <cols>
    <col min="1" max="1" width="23.00390625" style="41" customWidth="1"/>
    <col min="2" max="2" width="49.7109375" style="41" customWidth="1"/>
    <col min="3" max="9" width="8.7109375" style="62" customWidth="1"/>
    <col min="10" max="10" width="6.421875" style="62" customWidth="1"/>
    <col min="11" max="11" width="8.7109375" style="62" customWidth="1"/>
    <col min="12" max="16384" width="9.140625" style="41" customWidth="1"/>
  </cols>
  <sheetData>
    <row r="2" ht="12.75" customHeight="1"/>
    <row r="3" ht="12.75" customHeight="1"/>
    <row r="4" spans="1:11" ht="17.25" customHeight="1">
      <c r="A4" s="485" t="s">
        <v>90</v>
      </c>
      <c r="B4" s="485"/>
      <c r="C4" s="485"/>
      <c r="D4" s="485"/>
      <c r="E4" s="485"/>
      <c r="F4" s="485"/>
      <c r="G4" s="485"/>
      <c r="H4" s="485"/>
      <c r="I4" s="485"/>
      <c r="J4" s="485"/>
      <c r="K4" s="485"/>
    </row>
    <row r="5" ht="12.75" customHeight="1"/>
    <row r="6" spans="8:11" ht="12.75" customHeight="1" thickBot="1">
      <c r="H6" s="502" t="s">
        <v>411</v>
      </c>
      <c r="I6" s="503"/>
      <c r="J6" s="503"/>
      <c r="K6" s="503"/>
    </row>
    <row r="7" spans="1:11" ht="19.5" customHeight="1" thickBot="1">
      <c r="A7" s="504" t="s">
        <v>102</v>
      </c>
      <c r="B7" s="505"/>
      <c r="C7" s="506" t="s">
        <v>49</v>
      </c>
      <c r="D7" s="507"/>
      <c r="E7" s="507"/>
      <c r="F7" s="507"/>
      <c r="G7" s="507"/>
      <c r="H7" s="507"/>
      <c r="I7" s="507"/>
      <c r="J7" s="507"/>
      <c r="K7" s="508"/>
    </row>
    <row r="8" spans="1:11" ht="19.5" customHeight="1" thickBot="1">
      <c r="A8" s="504" t="s">
        <v>103</v>
      </c>
      <c r="B8" s="505"/>
      <c r="C8" s="506" t="s">
        <v>9</v>
      </c>
      <c r="D8" s="507"/>
      <c r="E8" s="507"/>
      <c r="F8" s="507"/>
      <c r="G8" s="507"/>
      <c r="H8" s="507"/>
      <c r="I8" s="507"/>
      <c r="J8" s="507"/>
      <c r="K8" s="508"/>
    </row>
    <row r="9" spans="1:11" ht="19.5" customHeight="1">
      <c r="A9" s="189" t="s">
        <v>104</v>
      </c>
      <c r="B9" s="69" t="s">
        <v>105</v>
      </c>
      <c r="C9" s="496" t="s">
        <v>156</v>
      </c>
      <c r="D9" s="497"/>
      <c r="E9" s="497"/>
      <c r="F9" s="497"/>
      <c r="G9" s="497"/>
      <c r="H9" s="497"/>
      <c r="I9" s="497"/>
      <c r="J9" s="497"/>
      <c r="K9" s="498"/>
    </row>
    <row r="10" spans="1:11" ht="19.5" customHeight="1">
      <c r="A10" s="190"/>
      <c r="B10" s="70" t="s">
        <v>106</v>
      </c>
      <c r="C10" s="499"/>
      <c r="D10" s="500"/>
      <c r="E10" s="500"/>
      <c r="F10" s="500"/>
      <c r="G10" s="500"/>
      <c r="H10" s="500"/>
      <c r="I10" s="500"/>
      <c r="J10" s="500"/>
      <c r="K10" s="501"/>
    </row>
    <row r="11" spans="1:11" ht="19.5" customHeight="1">
      <c r="A11" s="190"/>
      <c r="B11" s="70" t="s">
        <v>107</v>
      </c>
      <c r="C11" s="509"/>
      <c r="D11" s="510"/>
      <c r="E11" s="510"/>
      <c r="F11" s="510"/>
      <c r="G11" s="510"/>
      <c r="H11" s="510"/>
      <c r="I11" s="510"/>
      <c r="J11" s="510"/>
      <c r="K11" s="511"/>
    </row>
    <row r="12" spans="1:11" ht="19.5" customHeight="1">
      <c r="A12" s="190"/>
      <c r="B12" s="70" t="s">
        <v>129</v>
      </c>
      <c r="C12" s="509"/>
      <c r="D12" s="510"/>
      <c r="E12" s="510"/>
      <c r="F12" s="510"/>
      <c r="G12" s="510"/>
      <c r="H12" s="510"/>
      <c r="I12" s="510"/>
      <c r="J12" s="510"/>
      <c r="K12" s="511"/>
    </row>
    <row r="13" spans="1:11" ht="19.5" customHeight="1">
      <c r="A13" s="190"/>
      <c r="B13" s="70" t="s">
        <v>108</v>
      </c>
      <c r="C13" s="509"/>
      <c r="D13" s="510"/>
      <c r="E13" s="510"/>
      <c r="F13" s="510"/>
      <c r="G13" s="510"/>
      <c r="H13" s="510"/>
      <c r="I13" s="510"/>
      <c r="J13" s="510"/>
      <c r="K13" s="511"/>
    </row>
    <row r="14" spans="1:11" ht="19.5" customHeight="1">
      <c r="A14" s="190"/>
      <c r="B14" s="70" t="s">
        <v>146</v>
      </c>
      <c r="C14" s="512">
        <f>C16+C17+C18</f>
        <v>0</v>
      </c>
      <c r="D14" s="513"/>
      <c r="E14" s="513"/>
      <c r="F14" s="513"/>
      <c r="G14" s="513"/>
      <c r="H14" s="513"/>
      <c r="I14" s="513"/>
      <c r="J14" s="513"/>
      <c r="K14" s="514"/>
    </row>
    <row r="15" spans="1:11" ht="19.5" customHeight="1">
      <c r="A15" s="190"/>
      <c r="B15" s="70" t="s">
        <v>412</v>
      </c>
      <c r="C15" s="512">
        <v>0</v>
      </c>
      <c r="D15" s="513"/>
      <c r="E15" s="513"/>
      <c r="F15" s="513"/>
      <c r="G15" s="513"/>
      <c r="H15" s="513"/>
      <c r="I15" s="513"/>
      <c r="J15" s="513"/>
      <c r="K15" s="514"/>
    </row>
    <row r="16" spans="1:11" ht="19.5" customHeight="1">
      <c r="A16" s="190"/>
      <c r="B16" s="70" t="s">
        <v>254</v>
      </c>
      <c r="C16" s="512"/>
      <c r="D16" s="513"/>
      <c r="E16" s="513"/>
      <c r="F16" s="513"/>
      <c r="G16" s="513"/>
      <c r="H16" s="513"/>
      <c r="I16" s="513"/>
      <c r="J16" s="513"/>
      <c r="K16" s="514"/>
    </row>
    <row r="17" spans="1:11" ht="19.5" customHeight="1">
      <c r="A17" s="190"/>
      <c r="B17" s="70" t="s">
        <v>264</v>
      </c>
      <c r="C17" s="512"/>
      <c r="D17" s="513"/>
      <c r="E17" s="513"/>
      <c r="F17" s="513"/>
      <c r="G17" s="513"/>
      <c r="H17" s="513"/>
      <c r="I17" s="513"/>
      <c r="J17" s="513"/>
      <c r="K17" s="514"/>
    </row>
    <row r="18" spans="1:11" ht="19.5" customHeight="1" thickBot="1">
      <c r="A18" s="191"/>
      <c r="B18" s="71" t="s">
        <v>418</v>
      </c>
      <c r="C18" s="512"/>
      <c r="D18" s="513"/>
      <c r="E18" s="513"/>
      <c r="F18" s="513"/>
      <c r="G18" s="513"/>
      <c r="H18" s="513"/>
      <c r="I18" s="513"/>
      <c r="J18" s="513"/>
      <c r="K18" s="514"/>
    </row>
    <row r="19" spans="1:11" ht="19.5" customHeight="1" thickBot="1">
      <c r="A19" s="515" t="s">
        <v>109</v>
      </c>
      <c r="B19" s="516"/>
      <c r="C19" s="516"/>
      <c r="D19" s="516"/>
      <c r="E19" s="516"/>
      <c r="F19" s="516"/>
      <c r="G19" s="516"/>
      <c r="H19" s="516"/>
      <c r="I19" s="516"/>
      <c r="J19" s="516"/>
      <c r="K19" s="517"/>
    </row>
    <row r="20" spans="1:11" ht="19.5" customHeight="1">
      <c r="A20" s="518" t="s">
        <v>131</v>
      </c>
      <c r="B20" s="519"/>
      <c r="C20" s="519"/>
      <c r="D20" s="519"/>
      <c r="E20" s="519"/>
      <c r="F20" s="519"/>
      <c r="G20" s="519"/>
      <c r="H20" s="519"/>
      <c r="I20" s="519"/>
      <c r="J20" s="519"/>
      <c r="K20" s="520"/>
    </row>
    <row r="21" spans="1:11" ht="19.5" customHeight="1" thickBot="1">
      <c r="A21" s="521" t="s">
        <v>60</v>
      </c>
      <c r="B21" s="522"/>
      <c r="C21" s="523"/>
      <c r="D21" s="523"/>
      <c r="E21" s="523"/>
      <c r="F21" s="523"/>
      <c r="G21" s="523"/>
      <c r="H21" s="523"/>
      <c r="I21" s="523"/>
      <c r="J21" s="523"/>
      <c r="K21" s="524"/>
    </row>
    <row r="22" spans="1:11" ht="19.5" customHeight="1" thickBot="1">
      <c r="A22" s="530" t="s">
        <v>61</v>
      </c>
      <c r="B22" s="531"/>
      <c r="C22" s="532" t="s">
        <v>255</v>
      </c>
      <c r="D22" s="533"/>
      <c r="E22" s="534"/>
      <c r="F22" s="532" t="s">
        <v>272</v>
      </c>
      <c r="G22" s="533"/>
      <c r="H22" s="534"/>
      <c r="I22" s="532" t="s">
        <v>421</v>
      </c>
      <c r="J22" s="533"/>
      <c r="K22" s="534"/>
    </row>
    <row r="23" spans="1:11" ht="27" customHeight="1">
      <c r="A23" s="535" t="s">
        <v>132</v>
      </c>
      <c r="B23" s="537" t="s">
        <v>133</v>
      </c>
      <c r="C23" s="539" t="s">
        <v>42</v>
      </c>
      <c r="D23" s="540"/>
      <c r="E23" s="528" t="s">
        <v>43</v>
      </c>
      <c r="F23" s="539" t="s">
        <v>42</v>
      </c>
      <c r="G23" s="540"/>
      <c r="H23" s="528" t="s">
        <v>43</v>
      </c>
      <c r="I23" s="539" t="s">
        <v>42</v>
      </c>
      <c r="J23" s="540"/>
      <c r="K23" s="528" t="s">
        <v>43</v>
      </c>
    </row>
    <row r="24" spans="1:11" ht="19.5" customHeight="1" thickBot="1">
      <c r="A24" s="536"/>
      <c r="B24" s="538"/>
      <c r="C24" s="96" t="s">
        <v>44</v>
      </c>
      <c r="D24" s="97" t="s">
        <v>45</v>
      </c>
      <c r="E24" s="529"/>
      <c r="F24" s="96" t="s">
        <v>44</v>
      </c>
      <c r="G24" s="97" t="s">
        <v>45</v>
      </c>
      <c r="H24" s="529"/>
      <c r="I24" s="96" t="s">
        <v>44</v>
      </c>
      <c r="J24" s="97" t="s">
        <v>45</v>
      </c>
      <c r="K24" s="529"/>
    </row>
    <row r="25" spans="1:11" ht="19.5" customHeight="1">
      <c r="A25" s="525" t="s">
        <v>158</v>
      </c>
      <c r="B25" s="81"/>
      <c r="C25" s="193"/>
      <c r="D25" s="238"/>
      <c r="E25" s="192"/>
      <c r="F25" s="193"/>
      <c r="G25" s="238"/>
      <c r="H25" s="192"/>
      <c r="I25" s="193"/>
      <c r="J25" s="238"/>
      <c r="K25" s="192"/>
    </row>
    <row r="26" spans="1:11" ht="19.5" customHeight="1">
      <c r="A26" s="526"/>
      <c r="B26" s="84"/>
      <c r="C26" s="239"/>
      <c r="D26" s="194"/>
      <c r="E26" s="240"/>
      <c r="F26" s="239"/>
      <c r="G26" s="194"/>
      <c r="H26" s="240"/>
      <c r="I26" s="239"/>
      <c r="J26" s="194"/>
      <c r="K26" s="240"/>
    </row>
    <row r="27" spans="1:11" ht="19.5" customHeight="1">
      <c r="A27" s="526"/>
      <c r="B27" s="82"/>
      <c r="C27" s="239"/>
      <c r="D27" s="194"/>
      <c r="E27" s="240"/>
      <c r="F27" s="239"/>
      <c r="G27" s="194"/>
      <c r="H27" s="240"/>
      <c r="I27" s="239"/>
      <c r="J27" s="194"/>
      <c r="K27" s="240"/>
    </row>
    <row r="28" spans="1:11" ht="19.5" customHeight="1">
      <c r="A28" s="526"/>
      <c r="B28" s="82"/>
      <c r="C28" s="239"/>
      <c r="D28" s="194"/>
      <c r="E28" s="240"/>
      <c r="F28" s="239"/>
      <c r="G28" s="194"/>
      <c r="H28" s="240"/>
      <c r="I28" s="239"/>
      <c r="J28" s="194"/>
      <c r="K28" s="240"/>
    </row>
    <row r="29" spans="1:11" ht="19.5" customHeight="1">
      <c r="A29" s="526"/>
      <c r="B29" s="82"/>
      <c r="C29" s="239"/>
      <c r="D29" s="194"/>
      <c r="E29" s="240"/>
      <c r="F29" s="239"/>
      <c r="G29" s="194"/>
      <c r="H29" s="240"/>
      <c r="I29" s="239"/>
      <c r="J29" s="194"/>
      <c r="K29" s="240"/>
    </row>
    <row r="30" spans="1:11" ht="19.5" customHeight="1">
      <c r="A30" s="526"/>
      <c r="B30" s="82"/>
      <c r="C30" s="239"/>
      <c r="D30" s="194"/>
      <c r="E30" s="240"/>
      <c r="F30" s="239"/>
      <c r="G30" s="194"/>
      <c r="H30" s="240"/>
      <c r="I30" s="239"/>
      <c r="J30" s="194"/>
      <c r="K30" s="240"/>
    </row>
    <row r="31" spans="1:11" ht="19.5" customHeight="1" thickBot="1">
      <c r="A31" s="526"/>
      <c r="B31" s="82"/>
      <c r="C31" s="239"/>
      <c r="D31" s="194"/>
      <c r="E31" s="240"/>
      <c r="F31" s="239"/>
      <c r="G31" s="194"/>
      <c r="H31" s="240"/>
      <c r="I31" s="239"/>
      <c r="J31" s="194"/>
      <c r="K31" s="240"/>
    </row>
    <row r="32" spans="1:11" ht="19.5" customHeight="1" thickBot="1">
      <c r="A32" s="527"/>
      <c r="B32" s="60" t="s">
        <v>142</v>
      </c>
      <c r="C32" s="241">
        <f>SUM(C25:C31)</f>
        <v>0</v>
      </c>
      <c r="D32" s="242"/>
      <c r="E32" s="243">
        <f>SUM(E25:E31)</f>
        <v>0</v>
      </c>
      <c r="F32" s="241">
        <f>SUM(F25:F31)</f>
        <v>0</v>
      </c>
      <c r="G32" s="242"/>
      <c r="H32" s="243">
        <f>SUM(H25:H31)</f>
        <v>0</v>
      </c>
      <c r="I32" s="241">
        <f>SUM(I25:I31)</f>
        <v>0</v>
      </c>
      <c r="J32" s="242"/>
      <c r="K32" s="243">
        <f>SUM(K25:K31)</f>
        <v>0</v>
      </c>
    </row>
    <row r="33" spans="1:11" ht="19.5" customHeight="1">
      <c r="A33" s="19"/>
      <c r="B33" s="20"/>
      <c r="C33" s="21"/>
      <c r="D33" s="21"/>
      <c r="E33" s="21"/>
      <c r="F33" s="21"/>
      <c r="G33" s="21"/>
      <c r="H33" s="21"/>
      <c r="I33" s="21"/>
      <c r="J33" s="21"/>
      <c r="K33" s="22"/>
    </row>
    <row r="34" spans="1:11" ht="19.5" customHeight="1" hidden="1">
      <c r="A34" s="525" t="s">
        <v>159</v>
      </c>
      <c r="B34" s="81"/>
      <c r="C34" s="74"/>
      <c r="D34" s="72"/>
      <c r="E34" s="73"/>
      <c r="F34" s="74"/>
      <c r="G34" s="72"/>
      <c r="H34" s="73"/>
      <c r="I34" s="74"/>
      <c r="J34" s="72"/>
      <c r="K34" s="73"/>
    </row>
    <row r="35" spans="1:11" ht="19.5" customHeight="1" hidden="1">
      <c r="A35" s="526"/>
      <c r="B35" s="84"/>
      <c r="C35" s="77"/>
      <c r="D35" s="75"/>
      <c r="E35" s="76"/>
      <c r="F35" s="77"/>
      <c r="G35" s="75"/>
      <c r="H35" s="76"/>
      <c r="I35" s="77"/>
      <c r="J35" s="75"/>
      <c r="K35" s="76"/>
    </row>
    <row r="36" spans="1:11" ht="19.5" customHeight="1" hidden="1">
      <c r="A36" s="526"/>
      <c r="B36" s="82"/>
      <c r="C36" s="77"/>
      <c r="D36" s="75"/>
      <c r="E36" s="76"/>
      <c r="F36" s="77"/>
      <c r="G36" s="75"/>
      <c r="H36" s="76"/>
      <c r="I36" s="77"/>
      <c r="J36" s="75"/>
      <c r="K36" s="76"/>
    </row>
    <row r="37" spans="1:11" ht="19.5" customHeight="1" hidden="1">
      <c r="A37" s="526"/>
      <c r="B37" s="82"/>
      <c r="C37" s="77"/>
      <c r="D37" s="75"/>
      <c r="E37" s="76"/>
      <c r="F37" s="77"/>
      <c r="G37" s="75"/>
      <c r="H37" s="76"/>
      <c r="I37" s="77"/>
      <c r="J37" s="75"/>
      <c r="K37" s="76"/>
    </row>
    <row r="38" spans="1:11" ht="19.5" customHeight="1" hidden="1">
      <c r="A38" s="526"/>
      <c r="B38" s="83"/>
      <c r="C38" s="78"/>
      <c r="D38" s="79"/>
      <c r="E38" s="80"/>
      <c r="F38" s="77"/>
      <c r="G38" s="75"/>
      <c r="H38" s="76"/>
      <c r="I38" s="77"/>
      <c r="J38" s="75"/>
      <c r="K38" s="76"/>
    </row>
    <row r="39" spans="1:11" ht="19.5" customHeight="1" hidden="1">
      <c r="A39" s="527"/>
      <c r="B39" s="60" t="s">
        <v>142</v>
      </c>
      <c r="C39" s="85">
        <f>SUM(C34:C38)</f>
        <v>0</v>
      </c>
      <c r="D39" s="86"/>
      <c r="E39" s="95">
        <f>SUM(E34:E38)</f>
        <v>0</v>
      </c>
      <c r="F39" s="85">
        <f>SUM(F34:F38)</f>
        <v>0</v>
      </c>
      <c r="G39" s="86"/>
      <c r="H39" s="95">
        <f>SUM(H34:H38)</f>
        <v>0</v>
      </c>
      <c r="I39" s="85">
        <f>SUM(I34:I38)</f>
        <v>0</v>
      </c>
      <c r="J39" s="86"/>
      <c r="K39" s="95">
        <f>SUM(K34:K38)</f>
        <v>0</v>
      </c>
    </row>
    <row r="40" spans="1:11" ht="19.5" customHeight="1" thickBot="1">
      <c r="A40" s="19"/>
      <c r="B40" s="20"/>
      <c r="C40" s="21"/>
      <c r="D40" s="21"/>
      <c r="E40" s="21"/>
      <c r="F40" s="21"/>
      <c r="G40" s="21"/>
      <c r="H40" s="21"/>
      <c r="I40" s="21"/>
      <c r="J40" s="21"/>
      <c r="K40" s="22"/>
    </row>
    <row r="41" spans="1:11" ht="19.5" customHeight="1">
      <c r="A41" s="525" t="s">
        <v>160</v>
      </c>
      <c r="B41" s="81"/>
      <c r="C41" s="193"/>
      <c r="D41" s="238"/>
      <c r="E41" s="192"/>
      <c r="F41" s="193"/>
      <c r="G41" s="238"/>
      <c r="H41" s="192"/>
      <c r="I41" s="193"/>
      <c r="J41" s="238"/>
      <c r="K41" s="192"/>
    </row>
    <row r="42" spans="1:11" ht="19.5" customHeight="1">
      <c r="A42" s="526"/>
      <c r="B42" s="82"/>
      <c r="C42" s="239"/>
      <c r="D42" s="194"/>
      <c r="E42" s="240"/>
      <c r="F42" s="239"/>
      <c r="G42" s="194"/>
      <c r="H42" s="240"/>
      <c r="I42" s="239"/>
      <c r="J42" s="194"/>
      <c r="K42" s="240"/>
    </row>
    <row r="43" spans="1:11" ht="19.5" customHeight="1">
      <c r="A43" s="526"/>
      <c r="B43" s="82"/>
      <c r="C43" s="239"/>
      <c r="D43" s="194"/>
      <c r="E43" s="240"/>
      <c r="F43" s="239"/>
      <c r="G43" s="194"/>
      <c r="H43" s="240"/>
      <c r="I43" s="239"/>
      <c r="J43" s="194"/>
      <c r="K43" s="240"/>
    </row>
    <row r="44" spans="1:11" ht="19.5" customHeight="1">
      <c r="A44" s="526"/>
      <c r="B44" s="82"/>
      <c r="C44" s="239"/>
      <c r="D44" s="194"/>
      <c r="E44" s="240"/>
      <c r="F44" s="239"/>
      <c r="G44" s="194"/>
      <c r="H44" s="240"/>
      <c r="I44" s="239"/>
      <c r="J44" s="194"/>
      <c r="K44" s="240"/>
    </row>
    <row r="45" spans="1:11" ht="19.5" customHeight="1" thickBot="1">
      <c r="A45" s="526"/>
      <c r="B45" s="83"/>
      <c r="C45" s="244"/>
      <c r="D45" s="245"/>
      <c r="E45" s="246"/>
      <c r="F45" s="239"/>
      <c r="G45" s="194"/>
      <c r="H45" s="240"/>
      <c r="I45" s="239"/>
      <c r="J45" s="194"/>
      <c r="K45" s="240"/>
    </row>
    <row r="46" spans="1:11" ht="19.5" customHeight="1" thickBot="1">
      <c r="A46" s="527"/>
      <c r="B46" s="60" t="s">
        <v>142</v>
      </c>
      <c r="C46" s="241">
        <f>SUM(C41:C45)</f>
        <v>0</v>
      </c>
      <c r="D46" s="242"/>
      <c r="E46" s="243">
        <f>SUM(E41:E45)</f>
        <v>0</v>
      </c>
      <c r="F46" s="241">
        <f>SUM(F41:F45)</f>
        <v>0</v>
      </c>
      <c r="G46" s="242"/>
      <c r="H46" s="243">
        <f>SUM(H41:H45)</f>
        <v>0</v>
      </c>
      <c r="I46" s="241">
        <f>SUM(I41:I45)</f>
        <v>0</v>
      </c>
      <c r="J46" s="242"/>
      <c r="K46" s="243">
        <f>SUM(K41:K45)</f>
        <v>0</v>
      </c>
    </row>
    <row r="47" spans="1:11" ht="19.5" customHeight="1" thickBot="1">
      <c r="A47" s="19"/>
      <c r="B47" s="20"/>
      <c r="C47" s="21"/>
      <c r="D47" s="21"/>
      <c r="E47" s="21"/>
      <c r="F47" s="21"/>
      <c r="G47" s="21"/>
      <c r="H47" s="21"/>
      <c r="I47" s="21"/>
      <c r="J47" s="21"/>
      <c r="K47" s="22"/>
    </row>
    <row r="48" spans="1:11" ht="19.5" customHeight="1" hidden="1">
      <c r="A48" s="525" t="s">
        <v>161</v>
      </c>
      <c r="B48" s="81"/>
      <c r="C48" s="74"/>
      <c r="D48" s="72"/>
      <c r="E48" s="73"/>
      <c r="F48" s="74"/>
      <c r="G48" s="72"/>
      <c r="H48" s="73"/>
      <c r="I48" s="74"/>
      <c r="J48" s="72"/>
      <c r="K48" s="73"/>
    </row>
    <row r="49" spans="1:11" ht="19.5" customHeight="1" hidden="1">
      <c r="A49" s="526"/>
      <c r="B49" s="84"/>
      <c r="C49" s="77"/>
      <c r="D49" s="75"/>
      <c r="E49" s="76"/>
      <c r="F49" s="77"/>
      <c r="G49" s="75"/>
      <c r="H49" s="76"/>
      <c r="I49" s="77"/>
      <c r="J49" s="75"/>
      <c r="K49" s="76"/>
    </row>
    <row r="50" spans="1:11" ht="19.5" customHeight="1" hidden="1">
      <c r="A50" s="526"/>
      <c r="B50" s="82"/>
      <c r="C50" s="77"/>
      <c r="D50" s="75"/>
      <c r="E50" s="76"/>
      <c r="F50" s="77"/>
      <c r="G50" s="75"/>
      <c r="H50" s="76"/>
      <c r="I50" s="77"/>
      <c r="J50" s="75"/>
      <c r="K50" s="76"/>
    </row>
    <row r="51" spans="1:11" ht="19.5" customHeight="1" hidden="1">
      <c r="A51" s="526"/>
      <c r="B51" s="82"/>
      <c r="C51" s="77"/>
      <c r="D51" s="75"/>
      <c r="E51" s="76"/>
      <c r="F51" s="77"/>
      <c r="G51" s="75"/>
      <c r="H51" s="76"/>
      <c r="I51" s="77"/>
      <c r="J51" s="75"/>
      <c r="K51" s="76"/>
    </row>
    <row r="52" spans="1:11" ht="19.5" customHeight="1" hidden="1">
      <c r="A52" s="526"/>
      <c r="B52" s="83"/>
      <c r="C52" s="78"/>
      <c r="D52" s="79"/>
      <c r="E52" s="80"/>
      <c r="F52" s="77"/>
      <c r="G52" s="75"/>
      <c r="H52" s="76"/>
      <c r="I52" s="77"/>
      <c r="J52" s="75"/>
      <c r="K52" s="76"/>
    </row>
    <row r="53" spans="1:11" ht="19.5" customHeight="1" hidden="1">
      <c r="A53" s="527"/>
      <c r="B53" s="60" t="s">
        <v>142</v>
      </c>
      <c r="C53" s="85">
        <f>SUM(C48:C52)</f>
        <v>0</v>
      </c>
      <c r="D53" s="86"/>
      <c r="E53" s="95">
        <f>SUM(E48:E52)</f>
        <v>0</v>
      </c>
      <c r="F53" s="85">
        <f>SUM(F48:F52)</f>
        <v>0</v>
      </c>
      <c r="G53" s="86"/>
      <c r="H53" s="95">
        <f>SUM(H48:H52)</f>
        <v>0</v>
      </c>
      <c r="I53" s="85">
        <f>SUM(I48:I52)</f>
        <v>0</v>
      </c>
      <c r="J53" s="86"/>
      <c r="K53" s="95">
        <f>SUM(K48:K52)</f>
        <v>0</v>
      </c>
    </row>
    <row r="54" spans="1:11" ht="19.5" customHeight="1" hidden="1">
      <c r="A54" s="19"/>
      <c r="B54" s="20"/>
      <c r="C54" s="21"/>
      <c r="D54" s="21"/>
      <c r="E54" s="21"/>
      <c r="F54" s="21"/>
      <c r="G54" s="21"/>
      <c r="H54" s="21"/>
      <c r="I54" s="21"/>
      <c r="J54" s="21"/>
      <c r="K54" s="22"/>
    </row>
    <row r="55" spans="1:11" ht="19.5" customHeight="1" hidden="1">
      <c r="A55" s="525" t="s">
        <v>162</v>
      </c>
      <c r="B55" s="81"/>
      <c r="C55" s="74"/>
      <c r="D55" s="72"/>
      <c r="E55" s="73"/>
      <c r="F55" s="74"/>
      <c r="G55" s="72"/>
      <c r="H55" s="73"/>
      <c r="I55" s="74"/>
      <c r="J55" s="72"/>
      <c r="K55" s="73"/>
    </row>
    <row r="56" spans="1:11" ht="19.5" customHeight="1" hidden="1">
      <c r="A56" s="526"/>
      <c r="B56" s="84"/>
      <c r="C56" s="77"/>
      <c r="D56" s="75"/>
      <c r="E56" s="76"/>
      <c r="F56" s="77"/>
      <c r="G56" s="75"/>
      <c r="H56" s="76"/>
      <c r="I56" s="77"/>
      <c r="J56" s="75"/>
      <c r="K56" s="76"/>
    </row>
    <row r="57" spans="1:11" ht="19.5" customHeight="1" hidden="1">
      <c r="A57" s="526"/>
      <c r="B57" s="84"/>
      <c r="C57" s="77"/>
      <c r="D57" s="75"/>
      <c r="E57" s="76"/>
      <c r="F57" s="77"/>
      <c r="G57" s="75"/>
      <c r="H57" s="76"/>
      <c r="I57" s="77"/>
      <c r="J57" s="75"/>
      <c r="K57" s="76"/>
    </row>
    <row r="58" spans="1:11" ht="19.5" customHeight="1" hidden="1">
      <c r="A58" s="526"/>
      <c r="B58" s="82"/>
      <c r="C58" s="77"/>
      <c r="D58" s="75"/>
      <c r="E58" s="76"/>
      <c r="F58" s="77"/>
      <c r="G58" s="75"/>
      <c r="H58" s="76"/>
      <c r="I58" s="77"/>
      <c r="J58" s="75"/>
      <c r="K58" s="76"/>
    </row>
    <row r="59" spans="1:11" ht="19.5" customHeight="1" hidden="1">
      <c r="A59" s="526"/>
      <c r="B59" s="82"/>
      <c r="C59" s="77"/>
      <c r="D59" s="75"/>
      <c r="E59" s="76"/>
      <c r="F59" s="77"/>
      <c r="G59" s="75"/>
      <c r="H59" s="76"/>
      <c r="I59" s="77"/>
      <c r="J59" s="75"/>
      <c r="K59" s="76"/>
    </row>
    <row r="60" spans="1:11" ht="19.5" customHeight="1" hidden="1">
      <c r="A60" s="526"/>
      <c r="B60" s="83"/>
      <c r="C60" s="78"/>
      <c r="D60" s="79"/>
      <c r="E60" s="80"/>
      <c r="F60" s="77"/>
      <c r="G60" s="75"/>
      <c r="H60" s="76"/>
      <c r="I60" s="77"/>
      <c r="J60" s="75"/>
      <c r="K60" s="76"/>
    </row>
    <row r="61" spans="1:11" ht="19.5" customHeight="1" hidden="1">
      <c r="A61" s="527"/>
      <c r="B61" s="60" t="s">
        <v>142</v>
      </c>
      <c r="C61" s="85">
        <f>SUM(C55:C60)</f>
        <v>0</v>
      </c>
      <c r="D61" s="86"/>
      <c r="E61" s="95">
        <f>SUM(E55:E60)</f>
        <v>0</v>
      </c>
      <c r="F61" s="85">
        <f>SUM(F55:F60)</f>
        <v>0</v>
      </c>
      <c r="G61" s="86"/>
      <c r="H61" s="95">
        <f>SUM(H55:H60)</f>
        <v>0</v>
      </c>
      <c r="I61" s="85">
        <f>SUM(I55:I60)</f>
        <v>0</v>
      </c>
      <c r="J61" s="86"/>
      <c r="K61" s="95">
        <f>SUM(K55:K60)</f>
        <v>0</v>
      </c>
    </row>
    <row r="62" spans="1:11" ht="19.5" customHeight="1" hidden="1">
      <c r="A62" s="19"/>
      <c r="B62" s="20"/>
      <c r="C62" s="21"/>
      <c r="D62" s="21"/>
      <c r="E62" s="21"/>
      <c r="F62" s="21"/>
      <c r="G62" s="21"/>
      <c r="H62" s="21"/>
      <c r="I62" s="21"/>
      <c r="J62" s="21"/>
      <c r="K62" s="22"/>
    </row>
    <row r="63" spans="1:11" ht="19.5" customHeight="1" hidden="1">
      <c r="A63" s="525" t="s">
        <v>163</v>
      </c>
      <c r="B63" s="81"/>
      <c r="C63" s="74"/>
      <c r="D63" s="72"/>
      <c r="E63" s="73"/>
      <c r="F63" s="74"/>
      <c r="G63" s="72"/>
      <c r="H63" s="73"/>
      <c r="I63" s="74"/>
      <c r="J63" s="72"/>
      <c r="K63" s="73"/>
    </row>
    <row r="64" spans="1:11" ht="19.5" customHeight="1" hidden="1">
      <c r="A64" s="526"/>
      <c r="B64" s="84"/>
      <c r="C64" s="77"/>
      <c r="D64" s="75"/>
      <c r="E64" s="76"/>
      <c r="F64" s="77"/>
      <c r="G64" s="75"/>
      <c r="H64" s="76"/>
      <c r="I64" s="77"/>
      <c r="J64" s="75"/>
      <c r="K64" s="76"/>
    </row>
    <row r="65" spans="1:11" ht="19.5" customHeight="1" hidden="1">
      <c r="A65" s="526"/>
      <c r="B65" s="84"/>
      <c r="C65" s="77"/>
      <c r="D65" s="75"/>
      <c r="E65" s="76"/>
      <c r="F65" s="77"/>
      <c r="G65" s="75"/>
      <c r="H65" s="76"/>
      <c r="I65" s="77"/>
      <c r="J65" s="75"/>
      <c r="K65" s="76"/>
    </row>
    <row r="66" spans="1:11" ht="19.5" customHeight="1" hidden="1">
      <c r="A66" s="526"/>
      <c r="B66" s="82"/>
      <c r="C66" s="77"/>
      <c r="D66" s="75"/>
      <c r="E66" s="76"/>
      <c r="F66" s="77"/>
      <c r="G66" s="75"/>
      <c r="H66" s="76"/>
      <c r="I66" s="77"/>
      <c r="J66" s="75"/>
      <c r="K66" s="76"/>
    </row>
    <row r="67" spans="1:11" ht="19.5" customHeight="1" hidden="1">
      <c r="A67" s="526"/>
      <c r="B67" s="82"/>
      <c r="C67" s="77"/>
      <c r="D67" s="75"/>
      <c r="E67" s="76"/>
      <c r="F67" s="77"/>
      <c r="G67" s="75"/>
      <c r="H67" s="76"/>
      <c r="I67" s="77"/>
      <c r="J67" s="75"/>
      <c r="K67" s="76"/>
    </row>
    <row r="68" spans="1:11" ht="19.5" customHeight="1" hidden="1">
      <c r="A68" s="526"/>
      <c r="B68" s="83"/>
      <c r="C68" s="78"/>
      <c r="D68" s="79"/>
      <c r="E68" s="80"/>
      <c r="F68" s="77"/>
      <c r="G68" s="75"/>
      <c r="H68" s="76"/>
      <c r="I68" s="77"/>
      <c r="J68" s="75"/>
      <c r="K68" s="76"/>
    </row>
    <row r="69" spans="1:11" ht="19.5" customHeight="1" hidden="1">
      <c r="A69" s="527"/>
      <c r="B69" s="60" t="s">
        <v>142</v>
      </c>
      <c r="C69" s="85">
        <f>SUM(C63:C68)</f>
        <v>0</v>
      </c>
      <c r="D69" s="86"/>
      <c r="E69" s="95">
        <f>SUM(E63:E68)</f>
        <v>0</v>
      </c>
      <c r="F69" s="85">
        <f>SUM(F63:F68)</f>
        <v>0</v>
      </c>
      <c r="G69" s="86"/>
      <c r="H69" s="95">
        <f>SUM(H63:H68)</f>
        <v>0</v>
      </c>
      <c r="I69" s="85">
        <f>SUM(I63:I68)</f>
        <v>0</v>
      </c>
      <c r="J69" s="86"/>
      <c r="K69" s="95">
        <f>SUM(K63:K68)</f>
        <v>0</v>
      </c>
    </row>
    <row r="70" spans="1:11" ht="19.5" customHeight="1" thickBot="1">
      <c r="A70" s="541" t="s">
        <v>62</v>
      </c>
      <c r="B70" s="542"/>
      <c r="C70" s="89">
        <f>C32+C39+C46+C53+C61+C69</f>
        <v>0</v>
      </c>
      <c r="D70" s="90"/>
      <c r="E70" s="91">
        <f>E32+E39+E46+E53+E61+E69</f>
        <v>0</v>
      </c>
      <c r="F70" s="89">
        <f>F32+F39+F46+F53+F61+F69</f>
        <v>0</v>
      </c>
      <c r="G70" s="90"/>
      <c r="H70" s="91">
        <f>H32+H39+H46+H53+H61+H69</f>
        <v>0</v>
      </c>
      <c r="I70" s="89">
        <f>I32+I39+I46+I53+I61+I69</f>
        <v>0</v>
      </c>
      <c r="J70" s="90"/>
      <c r="K70" s="92">
        <f>K32+K39+K46+K53+K61+K69</f>
        <v>0</v>
      </c>
    </row>
    <row r="71" spans="1:11" ht="19.5" customHeight="1" thickBot="1">
      <c r="A71" s="19"/>
      <c r="B71" s="20"/>
      <c r="C71" s="21"/>
      <c r="D71" s="21"/>
      <c r="E71" s="21"/>
      <c r="F71" s="21"/>
      <c r="G71" s="21"/>
      <c r="H71" s="21"/>
      <c r="I71" s="21"/>
      <c r="J71" s="21"/>
      <c r="K71" s="22"/>
    </row>
    <row r="72" spans="1:11" ht="19.5" customHeight="1" thickBot="1">
      <c r="A72" s="543" t="s">
        <v>134</v>
      </c>
      <c r="B72" s="544"/>
      <c r="C72" s="545"/>
      <c r="D72" s="545"/>
      <c r="E72" s="545"/>
      <c r="F72" s="545"/>
      <c r="G72" s="545"/>
      <c r="H72" s="545"/>
      <c r="I72" s="545"/>
      <c r="J72" s="545"/>
      <c r="K72" s="546"/>
    </row>
    <row r="73" spans="1:11" ht="19.5" customHeight="1">
      <c r="A73" s="525" t="s">
        <v>164</v>
      </c>
      <c r="B73" s="178"/>
      <c r="C73" s="193"/>
      <c r="D73" s="238"/>
      <c r="E73" s="192"/>
      <c r="F73" s="193"/>
      <c r="G73" s="238"/>
      <c r="H73" s="192"/>
      <c r="I73" s="193"/>
      <c r="J73" s="238"/>
      <c r="K73" s="192"/>
    </row>
    <row r="74" spans="1:11" ht="19.5" customHeight="1">
      <c r="A74" s="526"/>
      <c r="B74" s="179"/>
      <c r="C74" s="247"/>
      <c r="D74" s="248"/>
      <c r="E74" s="249"/>
      <c r="F74" s="247"/>
      <c r="G74" s="248"/>
      <c r="H74" s="249"/>
      <c r="I74" s="247"/>
      <c r="J74" s="248"/>
      <c r="K74" s="249"/>
    </row>
    <row r="75" spans="1:11" ht="19.5" customHeight="1">
      <c r="A75" s="526"/>
      <c r="B75" s="179"/>
      <c r="C75" s="239"/>
      <c r="D75" s="194"/>
      <c r="E75" s="240"/>
      <c r="F75" s="239"/>
      <c r="G75" s="194"/>
      <c r="H75" s="240"/>
      <c r="I75" s="239"/>
      <c r="J75" s="194"/>
      <c r="K75" s="240"/>
    </row>
    <row r="76" spans="1:11" ht="19.5" customHeight="1">
      <c r="A76" s="526"/>
      <c r="B76" s="179"/>
      <c r="C76" s="239"/>
      <c r="D76" s="194"/>
      <c r="E76" s="240"/>
      <c r="F76" s="239"/>
      <c r="G76" s="194"/>
      <c r="H76" s="240"/>
      <c r="I76" s="239"/>
      <c r="J76" s="194"/>
      <c r="K76" s="240"/>
    </row>
    <row r="77" spans="1:11" ht="19.5" customHeight="1">
      <c r="A77" s="526"/>
      <c r="B77" s="179"/>
      <c r="C77" s="239"/>
      <c r="D77" s="194"/>
      <c r="E77" s="240"/>
      <c r="F77" s="239"/>
      <c r="G77" s="194"/>
      <c r="H77" s="240"/>
      <c r="I77" s="239"/>
      <c r="J77" s="194"/>
      <c r="K77" s="240"/>
    </row>
    <row r="78" spans="1:11" ht="19.5" customHeight="1">
      <c r="A78" s="526"/>
      <c r="B78" s="180"/>
      <c r="C78" s="239"/>
      <c r="D78" s="194"/>
      <c r="E78" s="240"/>
      <c r="F78" s="239"/>
      <c r="G78" s="194"/>
      <c r="H78" s="240"/>
      <c r="I78" s="239"/>
      <c r="J78" s="194"/>
      <c r="K78" s="240"/>
    </row>
    <row r="79" spans="1:11" ht="19.5" customHeight="1" thickBot="1">
      <c r="A79" s="526"/>
      <c r="B79" s="180"/>
      <c r="C79" s="239"/>
      <c r="D79" s="194"/>
      <c r="E79" s="240"/>
      <c r="F79" s="239"/>
      <c r="G79" s="194"/>
      <c r="H79" s="240"/>
      <c r="I79" s="239"/>
      <c r="J79" s="194"/>
      <c r="K79" s="240"/>
    </row>
    <row r="80" spans="1:11" ht="19.5" customHeight="1" thickBot="1">
      <c r="A80" s="527"/>
      <c r="B80" s="60" t="s">
        <v>142</v>
      </c>
      <c r="C80" s="241">
        <f>SUM(C73:C79)</f>
        <v>0</v>
      </c>
      <c r="D80" s="242"/>
      <c r="E80" s="243">
        <f>SUM(E73:E79)</f>
        <v>0</v>
      </c>
      <c r="F80" s="241">
        <f>SUM(F73:F79)</f>
        <v>0</v>
      </c>
      <c r="G80" s="242"/>
      <c r="H80" s="243">
        <f>SUM(H73:H79)</f>
        <v>0</v>
      </c>
      <c r="I80" s="241">
        <f>SUM(I73:I79)</f>
        <v>0</v>
      </c>
      <c r="J80" s="242"/>
      <c r="K80" s="243">
        <f>SUM(K73:K79)</f>
        <v>0</v>
      </c>
    </row>
    <row r="81" spans="1:11" ht="19.5" customHeight="1" thickBot="1">
      <c r="A81" s="19"/>
      <c r="B81" s="20"/>
      <c r="C81" s="21"/>
      <c r="D81" s="21"/>
      <c r="E81" s="21"/>
      <c r="F81" s="21"/>
      <c r="G81" s="21"/>
      <c r="H81" s="21"/>
      <c r="I81" s="21"/>
      <c r="J81" s="21"/>
      <c r="K81" s="22"/>
    </row>
    <row r="82" spans="1:11" ht="19.5" customHeight="1">
      <c r="A82" s="525" t="s">
        <v>165</v>
      </c>
      <c r="B82" s="35"/>
      <c r="C82" s="193"/>
      <c r="D82" s="238"/>
      <c r="E82" s="192"/>
      <c r="F82" s="193"/>
      <c r="G82" s="238"/>
      <c r="H82" s="192"/>
      <c r="I82" s="193"/>
      <c r="J82" s="238"/>
      <c r="K82" s="192"/>
    </row>
    <row r="83" spans="1:11" ht="19.5" customHeight="1">
      <c r="A83" s="526"/>
      <c r="B83" s="84"/>
      <c r="C83" s="247"/>
      <c r="D83" s="248"/>
      <c r="E83" s="249"/>
      <c r="F83" s="247"/>
      <c r="G83" s="248"/>
      <c r="H83" s="249"/>
      <c r="I83" s="247"/>
      <c r="J83" s="248"/>
      <c r="K83" s="249"/>
    </row>
    <row r="84" spans="1:11" ht="19.5" customHeight="1">
      <c r="A84" s="526"/>
      <c r="B84" s="84"/>
      <c r="C84" s="247"/>
      <c r="D84" s="248"/>
      <c r="E84" s="249"/>
      <c r="F84" s="247"/>
      <c r="G84" s="248"/>
      <c r="H84" s="249"/>
      <c r="I84" s="247"/>
      <c r="J84" s="248"/>
      <c r="K84" s="249"/>
    </row>
    <row r="85" spans="1:11" ht="19.5" customHeight="1">
      <c r="A85" s="526"/>
      <c r="B85" s="83"/>
      <c r="C85" s="239"/>
      <c r="D85" s="194"/>
      <c r="E85" s="240"/>
      <c r="F85" s="239"/>
      <c r="G85" s="194"/>
      <c r="H85" s="240"/>
      <c r="I85" s="239"/>
      <c r="J85" s="194"/>
      <c r="K85" s="240"/>
    </row>
    <row r="86" spans="1:11" ht="19.5" customHeight="1">
      <c r="A86" s="526"/>
      <c r="B86" s="83"/>
      <c r="C86" s="244"/>
      <c r="D86" s="245"/>
      <c r="E86" s="246"/>
      <c r="F86" s="239"/>
      <c r="G86" s="245"/>
      <c r="H86" s="240"/>
      <c r="I86" s="239"/>
      <c r="J86" s="245"/>
      <c r="K86" s="240"/>
    </row>
    <row r="87" spans="1:11" ht="19.5" customHeight="1" thickBot="1">
      <c r="A87" s="526"/>
      <c r="B87" s="83"/>
      <c r="C87" s="244"/>
      <c r="D87" s="245"/>
      <c r="E87" s="246"/>
      <c r="F87" s="239"/>
      <c r="G87" s="245"/>
      <c r="H87" s="240"/>
      <c r="I87" s="239"/>
      <c r="J87" s="245"/>
      <c r="K87" s="240"/>
    </row>
    <row r="88" spans="1:11" ht="19.5" customHeight="1" thickBot="1">
      <c r="A88" s="527"/>
      <c r="B88" s="60" t="s">
        <v>142</v>
      </c>
      <c r="C88" s="241">
        <f>SUM(C82:C87)</f>
        <v>0</v>
      </c>
      <c r="D88" s="242"/>
      <c r="E88" s="243">
        <f>SUM(E82:E87)</f>
        <v>0</v>
      </c>
      <c r="F88" s="241">
        <f>SUM(F82:F87)</f>
        <v>0</v>
      </c>
      <c r="G88" s="242"/>
      <c r="H88" s="243">
        <f>SUM(H82:H87)</f>
        <v>0</v>
      </c>
      <c r="I88" s="241">
        <f>SUM(I82:I87)</f>
        <v>0</v>
      </c>
      <c r="J88" s="242"/>
      <c r="K88" s="243">
        <f>SUM(K82:K87)</f>
        <v>0</v>
      </c>
    </row>
    <row r="89" spans="1:11" ht="19.5" customHeight="1">
      <c r="A89" s="19"/>
      <c r="B89" s="20"/>
      <c r="C89" s="21"/>
      <c r="D89" s="21"/>
      <c r="E89" s="21"/>
      <c r="F89" s="21"/>
      <c r="G89" s="21"/>
      <c r="H89" s="21"/>
      <c r="I89" s="21"/>
      <c r="J89" s="21"/>
      <c r="K89" s="22"/>
    </row>
    <row r="90" spans="1:11" ht="19.5" customHeight="1" hidden="1">
      <c r="A90" s="525" t="s">
        <v>166</v>
      </c>
      <c r="B90" s="35"/>
      <c r="C90" s="74"/>
      <c r="D90" s="72"/>
      <c r="E90" s="73"/>
      <c r="F90" s="74"/>
      <c r="G90" s="72"/>
      <c r="H90" s="73"/>
      <c r="I90" s="74"/>
      <c r="J90" s="72"/>
      <c r="K90" s="73"/>
    </row>
    <row r="91" spans="1:11" ht="19.5" customHeight="1" hidden="1">
      <c r="A91" s="526"/>
      <c r="B91" s="36"/>
      <c r="C91" s="77"/>
      <c r="D91" s="75"/>
      <c r="E91" s="76"/>
      <c r="F91" s="77"/>
      <c r="G91" s="75"/>
      <c r="H91" s="76"/>
      <c r="I91" s="77"/>
      <c r="J91" s="75"/>
      <c r="K91" s="76"/>
    </row>
    <row r="92" spans="1:11" ht="19.5" customHeight="1" hidden="1">
      <c r="A92" s="526"/>
      <c r="B92" s="36"/>
      <c r="C92" s="77"/>
      <c r="D92" s="75"/>
      <c r="E92" s="76"/>
      <c r="F92" s="77"/>
      <c r="G92" s="75"/>
      <c r="H92" s="76"/>
      <c r="I92" s="77"/>
      <c r="J92" s="75"/>
      <c r="K92" s="76"/>
    </row>
    <row r="93" spans="1:11" ht="19.5" customHeight="1" hidden="1">
      <c r="A93" s="526"/>
      <c r="B93" s="36"/>
      <c r="C93" s="77"/>
      <c r="D93" s="75"/>
      <c r="E93" s="76"/>
      <c r="F93" s="77"/>
      <c r="G93" s="75"/>
      <c r="H93" s="76"/>
      <c r="I93" s="77"/>
      <c r="J93" s="75"/>
      <c r="K93" s="68"/>
    </row>
    <row r="94" spans="1:11" ht="19.5" customHeight="1" hidden="1">
      <c r="A94" s="526"/>
      <c r="B94" s="36"/>
      <c r="C94" s="77"/>
      <c r="D94" s="75"/>
      <c r="E94" s="76"/>
      <c r="F94" s="77"/>
      <c r="G94" s="75"/>
      <c r="H94" s="76"/>
      <c r="I94" s="77"/>
      <c r="J94" s="75"/>
      <c r="K94" s="68"/>
    </row>
    <row r="95" spans="1:11" ht="19.5" customHeight="1" hidden="1">
      <c r="A95" s="526"/>
      <c r="B95" s="36"/>
      <c r="C95" s="77"/>
      <c r="D95" s="75"/>
      <c r="E95" s="76"/>
      <c r="F95" s="77"/>
      <c r="G95" s="75"/>
      <c r="H95" s="76"/>
      <c r="I95" s="77"/>
      <c r="J95" s="75"/>
      <c r="K95" s="76"/>
    </row>
    <row r="96" spans="1:11" ht="19.5" customHeight="1" hidden="1">
      <c r="A96" s="527"/>
      <c r="B96" s="60" t="s">
        <v>142</v>
      </c>
      <c r="C96" s="85">
        <f>SUM(C90:C95)</f>
        <v>0</v>
      </c>
      <c r="D96" s="86"/>
      <c r="E96" s="95">
        <f>SUM(E90:E95)</f>
        <v>0</v>
      </c>
      <c r="F96" s="85">
        <f>SUM(F90:F95)</f>
        <v>0</v>
      </c>
      <c r="G96" s="86"/>
      <c r="H96" s="95">
        <f>SUM(H90:H95)</f>
        <v>0</v>
      </c>
      <c r="I96" s="85">
        <f>SUM(I90:I95)</f>
        <v>0</v>
      </c>
      <c r="J96" s="86"/>
      <c r="K96" s="95">
        <f>SUM(K90:K95)</f>
        <v>0</v>
      </c>
    </row>
    <row r="97" spans="1:11" ht="19.5" customHeight="1" thickBot="1">
      <c r="A97" s="19"/>
      <c r="B97" s="20"/>
      <c r="C97" s="21"/>
      <c r="D97" s="21"/>
      <c r="E97" s="21"/>
      <c r="F97" s="21"/>
      <c r="G97" s="21"/>
      <c r="H97" s="21"/>
      <c r="I97" s="21"/>
      <c r="J97" s="21"/>
      <c r="K97" s="22"/>
    </row>
    <row r="98" spans="1:11" ht="19.5" customHeight="1">
      <c r="A98" s="525" t="s">
        <v>167</v>
      </c>
      <c r="B98" s="35"/>
      <c r="C98" s="74"/>
      <c r="D98" s="72"/>
      <c r="E98" s="73"/>
      <c r="F98" s="74"/>
      <c r="G98" s="72"/>
      <c r="H98" s="73"/>
      <c r="I98" s="74"/>
      <c r="J98" s="72"/>
      <c r="K98" s="73"/>
    </row>
    <row r="99" spans="1:11" ht="19.5" customHeight="1">
      <c r="A99" s="526"/>
      <c r="B99" s="36"/>
      <c r="C99" s="77"/>
      <c r="D99" s="75"/>
      <c r="E99" s="76"/>
      <c r="F99" s="77"/>
      <c r="G99" s="75"/>
      <c r="H99" s="76"/>
      <c r="I99" s="77"/>
      <c r="J99" s="75"/>
      <c r="K99" s="76"/>
    </row>
    <row r="100" spans="1:11" ht="19.5" customHeight="1">
      <c r="A100" s="526"/>
      <c r="B100" s="36"/>
      <c r="C100" s="181"/>
      <c r="D100" s="119"/>
      <c r="E100" s="76"/>
      <c r="F100" s="181"/>
      <c r="G100" s="119"/>
      <c r="H100" s="76"/>
      <c r="I100" s="181"/>
      <c r="J100" s="119"/>
      <c r="K100" s="120"/>
    </row>
    <row r="101" spans="1:11" ht="19.5" customHeight="1">
      <c r="A101" s="526"/>
      <c r="B101" s="36"/>
      <c r="C101" s="77"/>
      <c r="D101" s="75"/>
      <c r="E101" s="76"/>
      <c r="F101" s="77"/>
      <c r="G101" s="75"/>
      <c r="H101" s="76"/>
      <c r="I101" s="77"/>
      <c r="J101" s="75"/>
      <c r="K101" s="68"/>
    </row>
    <row r="102" spans="1:11" ht="19.5" customHeight="1">
      <c r="A102" s="526"/>
      <c r="B102" s="36"/>
      <c r="C102" s="77"/>
      <c r="D102" s="75"/>
      <c r="E102" s="76"/>
      <c r="F102" s="77"/>
      <c r="G102" s="75"/>
      <c r="H102" s="76"/>
      <c r="I102" s="77"/>
      <c r="J102" s="75"/>
      <c r="K102" s="68"/>
    </row>
    <row r="103" spans="1:11" ht="19.5" customHeight="1">
      <c r="A103" s="526"/>
      <c r="B103" s="36"/>
      <c r="C103" s="77"/>
      <c r="D103" s="75"/>
      <c r="E103" s="76"/>
      <c r="F103" s="77"/>
      <c r="G103" s="75"/>
      <c r="H103" s="76"/>
      <c r="I103" s="77"/>
      <c r="J103" s="75"/>
      <c r="K103" s="68"/>
    </row>
    <row r="104" spans="1:11" ht="19.5" customHeight="1">
      <c r="A104" s="526"/>
      <c r="B104" s="36"/>
      <c r="C104" s="77"/>
      <c r="D104" s="75"/>
      <c r="E104" s="76"/>
      <c r="F104" s="77"/>
      <c r="G104" s="75"/>
      <c r="H104" s="76"/>
      <c r="I104" s="77"/>
      <c r="J104" s="75"/>
      <c r="K104" s="76"/>
    </row>
    <row r="105" spans="1:11" ht="19.5" customHeight="1">
      <c r="A105" s="526"/>
      <c r="B105" s="36"/>
      <c r="C105" s="77"/>
      <c r="D105" s="75"/>
      <c r="E105" s="76"/>
      <c r="F105" s="77"/>
      <c r="G105" s="75"/>
      <c r="H105" s="76"/>
      <c r="I105" s="77"/>
      <c r="J105" s="75"/>
      <c r="K105" s="76"/>
    </row>
    <row r="106" spans="1:11" ht="19.5" customHeight="1">
      <c r="A106" s="526"/>
      <c r="B106" s="36"/>
      <c r="C106" s="77"/>
      <c r="D106" s="75"/>
      <c r="E106" s="76"/>
      <c r="F106" s="77"/>
      <c r="G106" s="75"/>
      <c r="H106" s="76"/>
      <c r="I106" s="77"/>
      <c r="J106" s="75"/>
      <c r="K106" s="68"/>
    </row>
    <row r="107" spans="1:11" ht="19.5" customHeight="1">
      <c r="A107" s="526"/>
      <c r="B107" s="36"/>
      <c r="C107" s="77"/>
      <c r="D107" s="75"/>
      <c r="E107" s="76"/>
      <c r="F107" s="77"/>
      <c r="G107" s="75"/>
      <c r="H107" s="76"/>
      <c r="I107" s="77"/>
      <c r="J107" s="75"/>
      <c r="K107" s="68"/>
    </row>
    <row r="108" spans="1:11" ht="19.5" customHeight="1" thickBot="1">
      <c r="A108" s="526"/>
      <c r="B108" s="36"/>
      <c r="C108" s="77"/>
      <c r="D108" s="75"/>
      <c r="E108" s="76"/>
      <c r="F108" s="77"/>
      <c r="G108" s="75"/>
      <c r="H108" s="76"/>
      <c r="I108" s="77"/>
      <c r="J108" s="75"/>
      <c r="K108" s="76"/>
    </row>
    <row r="109" spans="1:11" ht="19.5" customHeight="1" thickBot="1">
      <c r="A109" s="527"/>
      <c r="B109" s="60" t="s">
        <v>142</v>
      </c>
      <c r="C109" s="85">
        <f>SUM(C98:C108)</f>
        <v>0</v>
      </c>
      <c r="D109" s="86"/>
      <c r="E109" s="95">
        <f>SUM(E98:E108)</f>
        <v>0</v>
      </c>
      <c r="F109" s="85">
        <f>SUM(F98:F108)</f>
        <v>0</v>
      </c>
      <c r="G109" s="86"/>
      <c r="H109" s="95">
        <f>SUM(H98:H108)</f>
        <v>0</v>
      </c>
      <c r="I109" s="85">
        <f>SUM(I98:I108)</f>
        <v>0</v>
      </c>
      <c r="J109" s="86"/>
      <c r="K109" s="95">
        <f>SUM(K98:K108)</f>
        <v>0</v>
      </c>
    </row>
    <row r="110" spans="1:11" ht="19.5" customHeight="1" thickBot="1">
      <c r="A110" s="19"/>
      <c r="B110" s="20"/>
      <c r="C110" s="21"/>
      <c r="D110" s="21"/>
      <c r="E110" s="21"/>
      <c r="F110" s="21"/>
      <c r="G110" s="21"/>
      <c r="H110" s="21"/>
      <c r="I110" s="21"/>
      <c r="J110" s="21"/>
      <c r="K110" s="22"/>
    </row>
    <row r="111" spans="1:11" ht="19.5" customHeight="1">
      <c r="A111" s="525" t="s">
        <v>168</v>
      </c>
      <c r="B111" s="81"/>
      <c r="C111" s="74"/>
      <c r="D111" s="72"/>
      <c r="E111" s="73"/>
      <c r="F111" s="74"/>
      <c r="G111" s="72"/>
      <c r="H111" s="73"/>
      <c r="I111" s="74"/>
      <c r="J111" s="72"/>
      <c r="K111" s="73"/>
    </row>
    <row r="112" spans="1:11" ht="19.5" customHeight="1">
      <c r="A112" s="526"/>
      <c r="B112" s="84"/>
      <c r="C112" s="77"/>
      <c r="D112" s="75"/>
      <c r="E112" s="76"/>
      <c r="F112" s="77"/>
      <c r="G112" s="75"/>
      <c r="H112" s="76"/>
      <c r="I112" s="77"/>
      <c r="J112" s="75"/>
      <c r="K112" s="76"/>
    </row>
    <row r="113" spans="1:11" ht="19.5" customHeight="1">
      <c r="A113" s="526"/>
      <c r="B113" s="163"/>
      <c r="C113" s="77"/>
      <c r="D113" s="75"/>
      <c r="E113" s="76"/>
      <c r="F113" s="77"/>
      <c r="G113" s="75"/>
      <c r="H113" s="76"/>
      <c r="I113" s="77"/>
      <c r="J113" s="75"/>
      <c r="K113" s="76"/>
    </row>
    <row r="114" spans="1:11" ht="19.5" customHeight="1">
      <c r="A114" s="526"/>
      <c r="B114" s="163"/>
      <c r="C114" s="77"/>
      <c r="D114" s="75"/>
      <c r="E114" s="76"/>
      <c r="F114" s="77"/>
      <c r="G114" s="75"/>
      <c r="H114" s="76"/>
      <c r="I114" s="77"/>
      <c r="J114" s="75"/>
      <c r="K114" s="76"/>
    </row>
    <row r="115" spans="1:11" ht="19.5" customHeight="1" thickBot="1">
      <c r="A115" s="526"/>
      <c r="B115" s="162"/>
      <c r="C115" s="77"/>
      <c r="D115" s="75"/>
      <c r="E115" s="76"/>
      <c r="F115" s="77"/>
      <c r="G115" s="75"/>
      <c r="H115" s="76"/>
      <c r="I115" s="77"/>
      <c r="J115" s="75"/>
      <c r="K115" s="76"/>
    </row>
    <row r="116" spans="1:11" ht="19.5" customHeight="1" thickBot="1">
      <c r="A116" s="527"/>
      <c r="B116" s="60" t="s">
        <v>142</v>
      </c>
      <c r="C116" s="85">
        <f>SUM(C111:C115)</f>
        <v>0</v>
      </c>
      <c r="D116" s="86"/>
      <c r="E116" s="95">
        <f>SUM(E111:E115)</f>
        <v>0</v>
      </c>
      <c r="F116" s="85">
        <f>SUM(F111:F115)</f>
        <v>0</v>
      </c>
      <c r="G116" s="86"/>
      <c r="H116" s="95">
        <f>SUM(H111:H115)</f>
        <v>0</v>
      </c>
      <c r="I116" s="85">
        <f>SUM(I111:I115)</f>
        <v>0</v>
      </c>
      <c r="J116" s="86"/>
      <c r="K116" s="95">
        <f>SUM(K111:K115)</f>
        <v>0</v>
      </c>
    </row>
    <row r="117" spans="1:11" ht="19.5" customHeight="1" thickBot="1">
      <c r="A117" s="19"/>
      <c r="B117" s="20"/>
      <c r="C117" s="21"/>
      <c r="D117" s="21"/>
      <c r="E117" s="21"/>
      <c r="F117" s="21"/>
      <c r="G117" s="21"/>
      <c r="H117" s="21"/>
      <c r="I117" s="21"/>
      <c r="J117" s="21"/>
      <c r="K117" s="22"/>
    </row>
    <row r="118" spans="1:11" ht="19.5" customHeight="1">
      <c r="A118" s="525" t="s">
        <v>169</v>
      </c>
      <c r="B118" s="35"/>
      <c r="C118" s="74"/>
      <c r="D118" s="72"/>
      <c r="E118" s="73"/>
      <c r="F118" s="74"/>
      <c r="G118" s="72"/>
      <c r="H118" s="73"/>
      <c r="I118" s="74"/>
      <c r="J118" s="72"/>
      <c r="K118" s="73"/>
    </row>
    <row r="119" spans="1:11" ht="19.5" customHeight="1">
      <c r="A119" s="526"/>
      <c r="B119" s="151"/>
      <c r="C119" s="118"/>
      <c r="D119" s="119"/>
      <c r="E119" s="122"/>
      <c r="F119" s="101"/>
      <c r="G119" s="119"/>
      <c r="H119" s="103"/>
      <c r="I119" s="101"/>
      <c r="J119" s="119"/>
      <c r="K119" s="103"/>
    </row>
    <row r="120" spans="1:11" ht="19.5" customHeight="1">
      <c r="A120" s="526"/>
      <c r="B120" s="116"/>
      <c r="C120" s="78"/>
      <c r="D120" s="79"/>
      <c r="E120" s="80"/>
      <c r="F120" s="77"/>
      <c r="G120" s="79"/>
      <c r="H120" s="76"/>
      <c r="I120" s="77"/>
      <c r="J120" s="79"/>
      <c r="K120" s="76"/>
    </row>
    <row r="121" spans="1:11" ht="19.5" customHeight="1">
      <c r="A121" s="526"/>
      <c r="B121" s="36"/>
      <c r="C121" s="77"/>
      <c r="D121" s="75"/>
      <c r="E121" s="76"/>
      <c r="F121" s="77"/>
      <c r="G121" s="75"/>
      <c r="H121" s="76"/>
      <c r="I121" s="77"/>
      <c r="J121" s="75"/>
      <c r="K121" s="76"/>
    </row>
    <row r="122" spans="1:11" ht="19.5" customHeight="1" thickBot="1">
      <c r="A122" s="526"/>
      <c r="B122" s="83"/>
      <c r="C122" s="78"/>
      <c r="D122" s="79"/>
      <c r="E122" s="80"/>
      <c r="F122" s="77"/>
      <c r="G122" s="79"/>
      <c r="H122" s="76"/>
      <c r="I122" s="77"/>
      <c r="J122" s="79"/>
      <c r="K122" s="76"/>
    </row>
    <row r="123" spans="1:11" ht="19.5" customHeight="1" thickBot="1">
      <c r="A123" s="527"/>
      <c r="B123" s="60" t="s">
        <v>142</v>
      </c>
      <c r="C123" s="85">
        <f>SUM(C118:C122)</f>
        <v>0</v>
      </c>
      <c r="D123" s="86"/>
      <c r="E123" s="95">
        <f>SUM(E118:E122)</f>
        <v>0</v>
      </c>
      <c r="F123" s="85">
        <f>SUM(F118:F122)</f>
        <v>0</v>
      </c>
      <c r="G123" s="86"/>
      <c r="H123" s="95">
        <f>SUM(H118:H122)</f>
        <v>0</v>
      </c>
      <c r="I123" s="85">
        <f>SUM(I118:I122)</f>
        <v>0</v>
      </c>
      <c r="J123" s="86"/>
      <c r="K123" s="95">
        <f>SUM(K118:K122)</f>
        <v>0</v>
      </c>
    </row>
    <row r="124" spans="1:11" ht="19.5" customHeight="1" thickBot="1">
      <c r="A124" s="541" t="s">
        <v>63</v>
      </c>
      <c r="B124" s="542"/>
      <c r="C124" s="89">
        <f>C80+C88+C96+C109+C116+C123</f>
        <v>0</v>
      </c>
      <c r="D124" s="90"/>
      <c r="E124" s="92">
        <f>E80+E88+E96+E109+E116+E123</f>
        <v>0</v>
      </c>
      <c r="F124" s="89">
        <f>F80+F88+F96+F109+F116+F123</f>
        <v>0</v>
      </c>
      <c r="G124" s="90"/>
      <c r="H124" s="92">
        <f>H80+H88+H96+H109+H116+H123</f>
        <v>0</v>
      </c>
      <c r="I124" s="89">
        <f>I80+I88+I96+I109+I116+I123</f>
        <v>0</v>
      </c>
      <c r="J124" s="90"/>
      <c r="K124" s="92">
        <f>K80+K88+K96+K109+K116+K123</f>
        <v>0</v>
      </c>
    </row>
    <row r="125" spans="1:11" ht="19.5" customHeight="1" thickBot="1">
      <c r="A125" s="19"/>
      <c r="B125" s="20"/>
      <c r="C125" s="21"/>
      <c r="D125" s="21"/>
      <c r="E125" s="21"/>
      <c r="F125" s="21"/>
      <c r="G125" s="21"/>
      <c r="H125" s="21"/>
      <c r="I125" s="21"/>
      <c r="J125" s="21"/>
      <c r="K125" s="22"/>
    </row>
    <row r="126" spans="1:11" ht="19.5" customHeight="1" thickBot="1">
      <c r="A126" s="543" t="s">
        <v>135</v>
      </c>
      <c r="B126" s="544"/>
      <c r="C126" s="545"/>
      <c r="D126" s="545"/>
      <c r="E126" s="545"/>
      <c r="F126" s="545"/>
      <c r="G126" s="545"/>
      <c r="H126" s="545"/>
      <c r="I126" s="545"/>
      <c r="J126" s="545"/>
      <c r="K126" s="546"/>
    </row>
    <row r="127" spans="1:11" ht="19.5" customHeight="1" hidden="1">
      <c r="A127" s="525" t="s">
        <v>170</v>
      </c>
      <c r="B127" s="81"/>
      <c r="C127" s="74"/>
      <c r="D127" s="72"/>
      <c r="E127" s="73"/>
      <c r="F127" s="74"/>
      <c r="G127" s="72"/>
      <c r="H127" s="73"/>
      <c r="I127" s="74"/>
      <c r="J127" s="72"/>
      <c r="K127" s="73"/>
    </row>
    <row r="128" spans="1:11" ht="19.5" customHeight="1" hidden="1">
      <c r="A128" s="526"/>
      <c r="B128" s="84"/>
      <c r="C128" s="101"/>
      <c r="D128" s="102"/>
      <c r="E128" s="103"/>
      <c r="F128" s="101"/>
      <c r="G128" s="102"/>
      <c r="H128" s="103"/>
      <c r="I128" s="101"/>
      <c r="J128" s="102"/>
      <c r="K128" s="103"/>
    </row>
    <row r="129" spans="1:11" ht="19.5" customHeight="1" hidden="1">
      <c r="A129" s="526"/>
      <c r="B129" s="84"/>
      <c r="C129" s="77"/>
      <c r="D129" s="75"/>
      <c r="E129" s="76"/>
      <c r="F129" s="77"/>
      <c r="G129" s="75"/>
      <c r="H129" s="76"/>
      <c r="I129" s="77"/>
      <c r="J129" s="75"/>
      <c r="K129" s="76"/>
    </row>
    <row r="130" spans="1:11" ht="19.5" customHeight="1" hidden="1">
      <c r="A130" s="526"/>
      <c r="B130" s="83"/>
      <c r="C130" s="78"/>
      <c r="D130" s="79"/>
      <c r="E130" s="80"/>
      <c r="F130" s="77"/>
      <c r="G130" s="75"/>
      <c r="H130" s="76"/>
      <c r="I130" s="77"/>
      <c r="J130" s="75"/>
      <c r="K130" s="76"/>
    </row>
    <row r="131" spans="1:11" ht="19.5" customHeight="1" hidden="1">
      <c r="A131" s="527"/>
      <c r="B131" s="60" t="s">
        <v>142</v>
      </c>
      <c r="C131" s="85">
        <f>SUM(C127:C130)</f>
        <v>0</v>
      </c>
      <c r="D131" s="86"/>
      <c r="E131" s="95">
        <f>SUM(E127:E130)</f>
        <v>0</v>
      </c>
      <c r="F131" s="85">
        <f>SUM(F127:F130)</f>
        <v>0</v>
      </c>
      <c r="G131" s="86"/>
      <c r="H131" s="95">
        <f>SUM(H127:H130)</f>
        <v>0</v>
      </c>
      <c r="I131" s="85">
        <f>SUM(I127:I130)</f>
        <v>0</v>
      </c>
      <c r="J131" s="86"/>
      <c r="K131" s="95">
        <f>SUM(K127:K130)</f>
        <v>0</v>
      </c>
    </row>
    <row r="132" spans="1:11" ht="7.5" customHeight="1" thickBot="1">
      <c r="A132" s="19"/>
      <c r="B132" s="20"/>
      <c r="C132" s="21"/>
      <c r="D132" s="21"/>
      <c r="E132" s="21"/>
      <c r="F132" s="21"/>
      <c r="G132" s="21"/>
      <c r="H132" s="21"/>
      <c r="I132" s="21"/>
      <c r="J132" s="21"/>
      <c r="K132" s="22"/>
    </row>
    <row r="133" spans="1:11" ht="19.5" customHeight="1">
      <c r="A133" s="525" t="s">
        <v>171</v>
      </c>
      <c r="B133" s="81"/>
      <c r="C133" s="74"/>
      <c r="D133" s="72"/>
      <c r="E133" s="73"/>
      <c r="F133" s="74"/>
      <c r="G133" s="72"/>
      <c r="H133" s="73"/>
      <c r="I133" s="74"/>
      <c r="J133" s="72"/>
      <c r="K133" s="73"/>
    </row>
    <row r="134" spans="1:11" ht="19.5" customHeight="1" thickBot="1">
      <c r="A134" s="526"/>
      <c r="B134" s="84"/>
      <c r="C134" s="101"/>
      <c r="D134" s="102"/>
      <c r="E134" s="103"/>
      <c r="F134" s="101"/>
      <c r="G134" s="102"/>
      <c r="H134" s="103"/>
      <c r="I134" s="101"/>
      <c r="J134" s="102"/>
      <c r="K134" s="103"/>
    </row>
    <row r="135" spans="1:11" ht="19.5" customHeight="1" hidden="1">
      <c r="A135" s="526"/>
      <c r="B135" s="84"/>
      <c r="C135" s="77"/>
      <c r="D135" s="75"/>
      <c r="E135" s="76"/>
      <c r="F135" s="77"/>
      <c r="G135" s="75"/>
      <c r="H135" s="76"/>
      <c r="I135" s="77"/>
      <c r="J135" s="75"/>
      <c r="K135" s="76"/>
    </row>
    <row r="136" spans="1:11" ht="19.5" customHeight="1" hidden="1">
      <c r="A136" s="526"/>
      <c r="B136" s="83"/>
      <c r="C136" s="78"/>
      <c r="D136" s="79"/>
      <c r="E136" s="80"/>
      <c r="F136" s="77"/>
      <c r="G136" s="75"/>
      <c r="H136" s="76"/>
      <c r="I136" s="77"/>
      <c r="J136" s="75"/>
      <c r="K136" s="76"/>
    </row>
    <row r="137" spans="1:11" ht="19.5" customHeight="1" thickBot="1">
      <c r="A137" s="527"/>
      <c r="B137" s="60" t="s">
        <v>142</v>
      </c>
      <c r="C137" s="85">
        <f>SUM(C133:C136)</f>
        <v>0</v>
      </c>
      <c r="D137" s="86"/>
      <c r="E137" s="95">
        <f>SUM(E133:E136)</f>
        <v>0</v>
      </c>
      <c r="F137" s="85">
        <f>SUM(F133:F136)</f>
        <v>0</v>
      </c>
      <c r="G137" s="86"/>
      <c r="H137" s="95">
        <f>SUM(H133:H136)</f>
        <v>0</v>
      </c>
      <c r="I137" s="85">
        <f>SUM(I133:I136)</f>
        <v>0</v>
      </c>
      <c r="J137" s="86"/>
      <c r="K137" s="95">
        <f>SUM(K133:K136)</f>
        <v>0</v>
      </c>
    </row>
    <row r="138" spans="1:11" ht="19.5" customHeight="1">
      <c r="A138" s="19"/>
      <c r="B138" s="20"/>
      <c r="C138" s="21"/>
      <c r="D138" s="21"/>
      <c r="E138" s="21"/>
      <c r="F138" s="21"/>
      <c r="G138" s="21"/>
      <c r="H138" s="21"/>
      <c r="I138" s="21"/>
      <c r="J138" s="21"/>
      <c r="K138" s="22"/>
    </row>
    <row r="139" spans="1:11" ht="19.5" customHeight="1" hidden="1">
      <c r="A139" s="525" t="s">
        <v>172</v>
      </c>
      <c r="B139" s="81"/>
      <c r="C139" s="74"/>
      <c r="D139" s="72"/>
      <c r="E139" s="73"/>
      <c r="F139" s="74"/>
      <c r="G139" s="72"/>
      <c r="H139" s="73"/>
      <c r="I139" s="74"/>
      <c r="J139" s="72"/>
      <c r="K139" s="73"/>
    </row>
    <row r="140" spans="1:11" ht="19.5" customHeight="1" hidden="1">
      <c r="A140" s="526"/>
      <c r="B140" s="84"/>
      <c r="C140" s="101"/>
      <c r="D140" s="102"/>
      <c r="E140" s="103"/>
      <c r="F140" s="101"/>
      <c r="G140" s="102"/>
      <c r="H140" s="103"/>
      <c r="I140" s="101"/>
      <c r="J140" s="102"/>
      <c r="K140" s="103"/>
    </row>
    <row r="141" spans="1:11" ht="19.5" customHeight="1" hidden="1">
      <c r="A141" s="526"/>
      <c r="B141" s="84"/>
      <c r="C141" s="77"/>
      <c r="D141" s="75"/>
      <c r="E141" s="76"/>
      <c r="F141" s="77"/>
      <c r="G141" s="75"/>
      <c r="H141" s="76"/>
      <c r="I141" s="77"/>
      <c r="J141" s="75"/>
      <c r="K141" s="76"/>
    </row>
    <row r="142" spans="1:11" ht="19.5" customHeight="1" hidden="1">
      <c r="A142" s="526"/>
      <c r="B142" s="82"/>
      <c r="C142" s="77"/>
      <c r="D142" s="75"/>
      <c r="E142" s="76"/>
      <c r="F142" s="77"/>
      <c r="G142" s="75"/>
      <c r="H142" s="76"/>
      <c r="I142" s="77"/>
      <c r="J142" s="75"/>
      <c r="K142" s="76"/>
    </row>
    <row r="143" spans="1:11" ht="19.5" customHeight="1" hidden="1">
      <c r="A143" s="526"/>
      <c r="B143" s="83"/>
      <c r="C143" s="78"/>
      <c r="D143" s="79"/>
      <c r="E143" s="80"/>
      <c r="F143" s="77"/>
      <c r="G143" s="75"/>
      <c r="H143" s="76"/>
      <c r="I143" s="77"/>
      <c r="J143" s="75"/>
      <c r="K143" s="76"/>
    </row>
    <row r="144" spans="1:11" ht="19.5" customHeight="1" hidden="1">
      <c r="A144" s="527"/>
      <c r="B144" s="60" t="s">
        <v>142</v>
      </c>
      <c r="C144" s="85">
        <f>SUM(C139:C143)</f>
        <v>0</v>
      </c>
      <c r="D144" s="86"/>
      <c r="E144" s="95">
        <f>SUM(E139:E143)</f>
        <v>0</v>
      </c>
      <c r="F144" s="85">
        <f>SUM(F139:F143)</f>
        <v>0</v>
      </c>
      <c r="G144" s="86"/>
      <c r="H144" s="95">
        <f>SUM(H139:H143)</f>
        <v>0</v>
      </c>
      <c r="I144" s="85">
        <f>SUM(I139:I143)</f>
        <v>0</v>
      </c>
      <c r="J144" s="86"/>
      <c r="K144" s="95">
        <f>SUM(K139:K143)</f>
        <v>0</v>
      </c>
    </row>
    <row r="145" spans="1:11" ht="8.25" customHeight="1" thickBot="1">
      <c r="A145" s="19"/>
      <c r="B145" s="20"/>
      <c r="C145" s="21"/>
      <c r="D145" s="21"/>
      <c r="E145" s="21"/>
      <c r="F145" s="21"/>
      <c r="G145" s="21"/>
      <c r="H145" s="21"/>
      <c r="I145" s="21"/>
      <c r="J145" s="21"/>
      <c r="K145" s="22"/>
    </row>
    <row r="146" spans="1:11" ht="19.5" customHeight="1" hidden="1">
      <c r="A146" s="525" t="s">
        <v>173</v>
      </c>
      <c r="B146" s="81"/>
      <c r="C146" s="74"/>
      <c r="D146" s="72"/>
      <c r="E146" s="73"/>
      <c r="F146" s="74"/>
      <c r="G146" s="72"/>
      <c r="H146" s="73"/>
      <c r="I146" s="74"/>
      <c r="J146" s="72"/>
      <c r="K146" s="73"/>
    </row>
    <row r="147" spans="1:11" ht="19.5" customHeight="1" hidden="1">
      <c r="A147" s="526"/>
      <c r="B147" s="84"/>
      <c r="C147" s="101"/>
      <c r="D147" s="102"/>
      <c r="E147" s="103"/>
      <c r="F147" s="101"/>
      <c r="G147" s="102"/>
      <c r="H147" s="103"/>
      <c r="I147" s="101"/>
      <c r="J147" s="102"/>
      <c r="K147" s="103"/>
    </row>
    <row r="148" spans="1:11" ht="19.5" customHeight="1" hidden="1">
      <c r="A148" s="526"/>
      <c r="B148" s="84"/>
      <c r="C148" s="101"/>
      <c r="D148" s="102"/>
      <c r="E148" s="103"/>
      <c r="F148" s="101"/>
      <c r="G148" s="102"/>
      <c r="H148" s="103"/>
      <c r="I148" s="101"/>
      <c r="J148" s="102"/>
      <c r="K148" s="103"/>
    </row>
    <row r="149" spans="1:11" ht="19.5" customHeight="1" hidden="1">
      <c r="A149" s="526"/>
      <c r="B149" s="82"/>
      <c r="C149" s="77"/>
      <c r="D149" s="75"/>
      <c r="E149" s="76"/>
      <c r="F149" s="77"/>
      <c r="G149" s="75"/>
      <c r="H149" s="76"/>
      <c r="I149" s="77"/>
      <c r="J149" s="75"/>
      <c r="K149" s="76"/>
    </row>
    <row r="150" spans="1:11" ht="19.5" customHeight="1" hidden="1">
      <c r="A150" s="526"/>
      <c r="B150" s="83"/>
      <c r="C150" s="78"/>
      <c r="D150" s="79"/>
      <c r="E150" s="80"/>
      <c r="F150" s="77"/>
      <c r="G150" s="75"/>
      <c r="H150" s="76"/>
      <c r="I150" s="77"/>
      <c r="J150" s="75"/>
      <c r="K150" s="76"/>
    </row>
    <row r="151" spans="1:11" ht="19.5" customHeight="1" hidden="1">
      <c r="A151" s="527"/>
      <c r="B151" s="60" t="s">
        <v>142</v>
      </c>
      <c r="C151" s="85">
        <f>SUM(C146:C150)</f>
        <v>0</v>
      </c>
      <c r="D151" s="86"/>
      <c r="E151" s="95">
        <f>SUM(E146:E150)</f>
        <v>0</v>
      </c>
      <c r="F151" s="85">
        <f>SUM(F146:F150)</f>
        <v>0</v>
      </c>
      <c r="G151" s="86"/>
      <c r="H151" s="95">
        <f>SUM(H146:H150)</f>
        <v>0</v>
      </c>
      <c r="I151" s="85">
        <f>SUM(I146:I150)</f>
        <v>0</v>
      </c>
      <c r="J151" s="86"/>
      <c r="K151" s="95">
        <f>SUM(K146:K150)</f>
        <v>0</v>
      </c>
    </row>
    <row r="152" spans="1:11" ht="10.5" customHeight="1" hidden="1">
      <c r="A152" s="19"/>
      <c r="B152" s="20"/>
      <c r="C152" s="21"/>
      <c r="D152" s="21"/>
      <c r="E152" s="21"/>
      <c r="F152" s="21"/>
      <c r="G152" s="21"/>
      <c r="H152" s="21"/>
      <c r="I152" s="21"/>
      <c r="J152" s="21"/>
      <c r="K152" s="22"/>
    </row>
    <row r="153" spans="1:11" ht="19.5" customHeight="1">
      <c r="A153" s="525" t="s">
        <v>174</v>
      </c>
      <c r="B153" s="81"/>
      <c r="C153" s="74"/>
      <c r="D153" s="72"/>
      <c r="E153" s="73"/>
      <c r="F153" s="74"/>
      <c r="G153" s="72"/>
      <c r="H153" s="73"/>
      <c r="I153" s="74"/>
      <c r="J153" s="72"/>
      <c r="K153" s="73"/>
    </row>
    <row r="154" spans="1:11" ht="18" customHeight="1" thickBot="1">
      <c r="A154" s="526"/>
      <c r="B154" s="84"/>
      <c r="C154" s="101"/>
      <c r="D154" s="102"/>
      <c r="E154" s="103"/>
      <c r="F154" s="101"/>
      <c r="G154" s="102"/>
      <c r="H154" s="103"/>
      <c r="I154" s="101"/>
      <c r="J154" s="102"/>
      <c r="K154" s="103"/>
    </row>
    <row r="155" spans="1:11" ht="19.5" customHeight="1" hidden="1">
      <c r="A155" s="526"/>
      <c r="B155" s="84"/>
      <c r="C155" s="77"/>
      <c r="D155" s="75"/>
      <c r="E155" s="76"/>
      <c r="F155" s="77"/>
      <c r="G155" s="75"/>
      <c r="H155" s="76"/>
      <c r="I155" s="77"/>
      <c r="J155" s="75"/>
      <c r="K155" s="76"/>
    </row>
    <row r="156" spans="1:11" ht="19.5" customHeight="1" hidden="1">
      <c r="A156" s="526"/>
      <c r="B156" s="82"/>
      <c r="C156" s="77"/>
      <c r="D156" s="75"/>
      <c r="E156" s="76"/>
      <c r="F156" s="77"/>
      <c r="G156" s="75"/>
      <c r="H156" s="76"/>
      <c r="I156" s="77"/>
      <c r="J156" s="75"/>
      <c r="K156" s="76"/>
    </row>
    <row r="157" spans="1:11" ht="19.5" customHeight="1" hidden="1">
      <c r="A157" s="526"/>
      <c r="B157" s="83"/>
      <c r="C157" s="78"/>
      <c r="D157" s="79"/>
      <c r="E157" s="80"/>
      <c r="F157" s="77"/>
      <c r="G157" s="75"/>
      <c r="H157" s="76"/>
      <c r="I157" s="77"/>
      <c r="J157" s="75"/>
      <c r="K157" s="76"/>
    </row>
    <row r="158" spans="1:11" ht="19.5" customHeight="1" thickBot="1">
      <c r="A158" s="527"/>
      <c r="B158" s="60" t="s">
        <v>142</v>
      </c>
      <c r="C158" s="85">
        <f>SUM(C153:C157)</f>
        <v>0</v>
      </c>
      <c r="D158" s="86"/>
      <c r="E158" s="95">
        <f>SUM(E153:E157)</f>
        <v>0</v>
      </c>
      <c r="F158" s="85">
        <f>SUM(F153:F157)</f>
        <v>0</v>
      </c>
      <c r="G158" s="86"/>
      <c r="H158" s="95">
        <f>SUM(H153:H157)</f>
        <v>0</v>
      </c>
      <c r="I158" s="85">
        <f>SUM(I153:I157)</f>
        <v>0</v>
      </c>
      <c r="J158" s="86"/>
      <c r="K158" s="95">
        <f>SUM(K153:K157)</f>
        <v>0</v>
      </c>
    </row>
    <row r="159" spans="1:11" ht="19.5" customHeight="1" thickBot="1">
      <c r="A159" s="19"/>
      <c r="B159" s="20"/>
      <c r="C159" s="21"/>
      <c r="D159" s="21"/>
      <c r="E159" s="21"/>
      <c r="F159" s="21"/>
      <c r="G159" s="21"/>
      <c r="H159" s="21"/>
      <c r="I159" s="21"/>
      <c r="J159" s="21"/>
      <c r="K159" s="22"/>
    </row>
    <row r="160" spans="1:11" ht="18.75" customHeight="1" hidden="1">
      <c r="A160" s="525" t="s">
        <v>175</v>
      </c>
      <c r="B160" s="81"/>
      <c r="C160" s="74"/>
      <c r="D160" s="72"/>
      <c r="E160" s="73"/>
      <c r="F160" s="74"/>
      <c r="G160" s="72"/>
      <c r="H160" s="73"/>
      <c r="I160" s="74"/>
      <c r="J160" s="72"/>
      <c r="K160" s="73"/>
    </row>
    <row r="161" spans="1:11" ht="19.5" customHeight="1" hidden="1">
      <c r="A161" s="526"/>
      <c r="B161" s="84"/>
      <c r="C161" s="77"/>
      <c r="D161" s="75"/>
      <c r="E161" s="76"/>
      <c r="F161" s="77"/>
      <c r="G161" s="75"/>
      <c r="H161" s="76"/>
      <c r="I161" s="77"/>
      <c r="J161" s="75"/>
      <c r="K161" s="76"/>
    </row>
    <row r="162" spans="1:11" ht="19.5" customHeight="1" hidden="1">
      <c r="A162" s="526"/>
      <c r="B162" s="82"/>
      <c r="C162" s="77"/>
      <c r="D162" s="75"/>
      <c r="E162" s="76"/>
      <c r="F162" s="77"/>
      <c r="G162" s="75"/>
      <c r="H162" s="76"/>
      <c r="I162" s="77"/>
      <c r="J162" s="75"/>
      <c r="K162" s="76"/>
    </row>
    <row r="163" spans="1:11" ht="19.5" customHeight="1" hidden="1">
      <c r="A163" s="526"/>
      <c r="B163" s="82"/>
      <c r="C163" s="77"/>
      <c r="D163" s="75"/>
      <c r="E163" s="76"/>
      <c r="F163" s="77"/>
      <c r="G163" s="75"/>
      <c r="H163" s="76"/>
      <c r="I163" s="77"/>
      <c r="J163" s="75"/>
      <c r="K163" s="76"/>
    </row>
    <row r="164" spans="1:11" ht="19.5" customHeight="1" hidden="1">
      <c r="A164" s="526"/>
      <c r="B164" s="83"/>
      <c r="C164" s="78"/>
      <c r="D164" s="79"/>
      <c r="E164" s="80"/>
      <c r="F164" s="77"/>
      <c r="G164" s="75"/>
      <c r="H164" s="76"/>
      <c r="I164" s="77"/>
      <c r="J164" s="75"/>
      <c r="K164" s="76"/>
    </row>
    <row r="165" spans="1:11" ht="19.5" customHeight="1" hidden="1">
      <c r="A165" s="527"/>
      <c r="B165" s="60" t="s">
        <v>142</v>
      </c>
      <c r="C165" s="85">
        <f>SUM(C160:C164)</f>
        <v>0</v>
      </c>
      <c r="D165" s="86"/>
      <c r="E165" s="95">
        <f>SUM(E160:E164)</f>
        <v>0</v>
      </c>
      <c r="F165" s="85">
        <f>SUM(F160:F164)</f>
        <v>0</v>
      </c>
      <c r="G165" s="86"/>
      <c r="H165" s="95">
        <f>SUM(H160:H164)</f>
        <v>0</v>
      </c>
      <c r="I165" s="85">
        <f>SUM(I160:I164)</f>
        <v>0</v>
      </c>
      <c r="J165" s="86"/>
      <c r="K165" s="95">
        <f>SUM(K160:K164)</f>
        <v>0</v>
      </c>
    </row>
    <row r="166" spans="1:11" ht="19.5" customHeight="1" thickBot="1">
      <c r="A166" s="541" t="s">
        <v>79</v>
      </c>
      <c r="B166" s="542" t="s">
        <v>10</v>
      </c>
      <c r="C166" s="89">
        <f>C131+C137+C144+C151+C158+C165</f>
        <v>0</v>
      </c>
      <c r="D166" s="90"/>
      <c r="E166" s="92">
        <f>E131+E137+E144+E151+E158+E165</f>
        <v>0</v>
      </c>
      <c r="F166" s="89">
        <f>F131+F137+F144+F151+F158+F165</f>
        <v>0</v>
      </c>
      <c r="G166" s="90"/>
      <c r="H166" s="92">
        <f>H131+H137+H144+H151+H158+H165</f>
        <v>0</v>
      </c>
      <c r="I166" s="89">
        <f>I131+I137+I144+I151+I158+I165</f>
        <v>0</v>
      </c>
      <c r="J166" s="90"/>
      <c r="K166" s="92">
        <f>K131+K137+K144+K151+K158+K165</f>
        <v>0</v>
      </c>
    </row>
    <row r="167" spans="1:11" ht="18.75" customHeight="1" thickBot="1">
      <c r="A167" s="19"/>
      <c r="B167" s="20"/>
      <c r="C167" s="21"/>
      <c r="D167" s="21"/>
      <c r="E167" s="21"/>
      <c r="F167" s="21"/>
      <c r="G167" s="21"/>
      <c r="H167" s="21"/>
      <c r="I167" s="21"/>
      <c r="J167" s="21"/>
      <c r="K167" s="22"/>
    </row>
    <row r="168" spans="1:11" ht="19.5" customHeight="1" hidden="1">
      <c r="A168" s="543" t="s">
        <v>176</v>
      </c>
      <c r="B168" s="544"/>
      <c r="C168" s="545"/>
      <c r="D168" s="545"/>
      <c r="E168" s="545"/>
      <c r="F168" s="545"/>
      <c r="G168" s="545"/>
      <c r="H168" s="545"/>
      <c r="I168" s="545"/>
      <c r="J168" s="545"/>
      <c r="K168" s="546"/>
    </row>
    <row r="169" spans="1:11" ht="19.5" customHeight="1" hidden="1">
      <c r="A169" s="525" t="s">
        <v>177</v>
      </c>
      <c r="B169" s="81"/>
      <c r="C169" s="74"/>
      <c r="D169" s="72"/>
      <c r="E169" s="73"/>
      <c r="F169" s="74"/>
      <c r="G169" s="72"/>
      <c r="H169" s="73"/>
      <c r="I169" s="74"/>
      <c r="J169" s="72"/>
      <c r="K169" s="73"/>
    </row>
    <row r="170" spans="1:11" ht="19.5" customHeight="1" hidden="1">
      <c r="A170" s="526"/>
      <c r="B170" s="84"/>
      <c r="C170" s="77"/>
      <c r="D170" s="75"/>
      <c r="E170" s="76"/>
      <c r="F170" s="77"/>
      <c r="G170" s="75"/>
      <c r="H170" s="76"/>
      <c r="I170" s="77"/>
      <c r="J170" s="75"/>
      <c r="K170" s="76"/>
    </row>
    <row r="171" spans="1:11" ht="19.5" customHeight="1" hidden="1">
      <c r="A171" s="526"/>
      <c r="B171" s="82"/>
      <c r="C171" s="77"/>
      <c r="D171" s="75"/>
      <c r="E171" s="76"/>
      <c r="F171" s="77"/>
      <c r="G171" s="75"/>
      <c r="H171" s="76"/>
      <c r="I171" s="77"/>
      <c r="J171" s="75"/>
      <c r="K171" s="76"/>
    </row>
    <row r="172" spans="1:11" ht="19.5" customHeight="1" hidden="1">
      <c r="A172" s="526"/>
      <c r="B172" s="82"/>
      <c r="C172" s="77"/>
      <c r="D172" s="75"/>
      <c r="E172" s="76"/>
      <c r="F172" s="77"/>
      <c r="G172" s="75"/>
      <c r="H172" s="76"/>
      <c r="I172" s="77"/>
      <c r="J172" s="75"/>
      <c r="K172" s="76"/>
    </row>
    <row r="173" spans="1:11" ht="19.5" customHeight="1" hidden="1">
      <c r="A173" s="526"/>
      <c r="B173" s="83"/>
      <c r="C173" s="78"/>
      <c r="D173" s="79"/>
      <c r="E173" s="80"/>
      <c r="F173" s="77"/>
      <c r="G173" s="75"/>
      <c r="H173" s="76"/>
      <c r="I173" s="77"/>
      <c r="J173" s="75"/>
      <c r="K173" s="76"/>
    </row>
    <row r="174" spans="1:11" ht="19.5" customHeight="1" hidden="1">
      <c r="A174" s="527"/>
      <c r="B174" s="60" t="s">
        <v>142</v>
      </c>
      <c r="C174" s="85">
        <f>SUM(C169:C173)</f>
        <v>0</v>
      </c>
      <c r="D174" s="86"/>
      <c r="E174" s="95">
        <f>SUM(E169:E173)</f>
        <v>0</v>
      </c>
      <c r="F174" s="85">
        <f>SUM(F169:F173)</f>
        <v>0</v>
      </c>
      <c r="G174" s="86"/>
      <c r="H174" s="95">
        <f>SUM(H169:H173)</f>
        <v>0</v>
      </c>
      <c r="I174" s="85">
        <f>SUM(I169:I173)</f>
        <v>0</v>
      </c>
      <c r="J174" s="86"/>
      <c r="K174" s="95">
        <f>SUM(K169:K173)</f>
        <v>0</v>
      </c>
    </row>
    <row r="175" spans="1:11" ht="19.5" customHeight="1" hidden="1">
      <c r="A175" s="19"/>
      <c r="B175" s="20"/>
      <c r="C175" s="21"/>
      <c r="D175" s="21"/>
      <c r="E175" s="21"/>
      <c r="F175" s="21"/>
      <c r="G175" s="21"/>
      <c r="H175" s="21"/>
      <c r="I175" s="21"/>
      <c r="J175" s="21"/>
      <c r="K175" s="22"/>
    </row>
    <row r="176" spans="1:11" ht="19.5" customHeight="1" hidden="1">
      <c r="A176" s="525" t="s">
        <v>178</v>
      </c>
      <c r="B176" s="81"/>
      <c r="C176" s="74"/>
      <c r="D176" s="72"/>
      <c r="E176" s="73"/>
      <c r="F176" s="74"/>
      <c r="G176" s="72"/>
      <c r="H176" s="73"/>
      <c r="I176" s="74"/>
      <c r="J176" s="72"/>
      <c r="K176" s="73"/>
    </row>
    <row r="177" spans="1:11" ht="19.5" customHeight="1" hidden="1">
      <c r="A177" s="526"/>
      <c r="B177" s="84"/>
      <c r="C177" s="77"/>
      <c r="D177" s="75"/>
      <c r="E177" s="76"/>
      <c r="F177" s="77"/>
      <c r="G177" s="75"/>
      <c r="H177" s="76"/>
      <c r="I177" s="77"/>
      <c r="J177" s="75"/>
      <c r="K177" s="76"/>
    </row>
    <row r="178" spans="1:11" ht="19.5" customHeight="1" hidden="1">
      <c r="A178" s="526"/>
      <c r="B178" s="82"/>
      <c r="C178" s="77"/>
      <c r="D178" s="75"/>
      <c r="E178" s="76"/>
      <c r="F178" s="77"/>
      <c r="G178" s="75"/>
      <c r="H178" s="76"/>
      <c r="I178" s="77"/>
      <c r="J178" s="75"/>
      <c r="K178" s="76"/>
    </row>
    <row r="179" spans="1:11" ht="19.5" customHeight="1" hidden="1">
      <c r="A179" s="526"/>
      <c r="B179" s="82"/>
      <c r="C179" s="77"/>
      <c r="D179" s="75"/>
      <c r="E179" s="76"/>
      <c r="F179" s="77"/>
      <c r="G179" s="75"/>
      <c r="H179" s="76"/>
      <c r="I179" s="77"/>
      <c r="J179" s="75"/>
      <c r="K179" s="76"/>
    </row>
    <row r="180" spans="1:11" ht="19.5" customHeight="1" hidden="1">
      <c r="A180" s="526"/>
      <c r="B180" s="83"/>
      <c r="C180" s="78"/>
      <c r="D180" s="79"/>
      <c r="E180" s="80"/>
      <c r="F180" s="77"/>
      <c r="G180" s="75"/>
      <c r="H180" s="76"/>
      <c r="I180" s="77"/>
      <c r="J180" s="75"/>
      <c r="K180" s="76"/>
    </row>
    <row r="181" spans="1:11" ht="19.5" customHeight="1" hidden="1">
      <c r="A181" s="527"/>
      <c r="B181" s="60" t="s">
        <v>142</v>
      </c>
      <c r="C181" s="85">
        <f>SUM(C176:C180)</f>
        <v>0</v>
      </c>
      <c r="D181" s="86"/>
      <c r="E181" s="95">
        <f>SUM(E176:E180)</f>
        <v>0</v>
      </c>
      <c r="F181" s="85">
        <f>SUM(F176:F180)</f>
        <v>0</v>
      </c>
      <c r="G181" s="86"/>
      <c r="H181" s="95">
        <f>SUM(H176:H180)</f>
        <v>0</v>
      </c>
      <c r="I181" s="85">
        <f>SUM(I176:I180)</f>
        <v>0</v>
      </c>
      <c r="J181" s="86"/>
      <c r="K181" s="95">
        <f>SUM(K176:K180)</f>
        <v>0</v>
      </c>
    </row>
    <row r="182" spans="1:11" ht="19.5" customHeight="1" hidden="1">
      <c r="A182" s="541" t="s">
        <v>179</v>
      </c>
      <c r="B182" s="542" t="s">
        <v>10</v>
      </c>
      <c r="C182" s="89">
        <f>C174+C181</f>
        <v>0</v>
      </c>
      <c r="D182" s="90"/>
      <c r="E182" s="92">
        <f>E174+E181</f>
        <v>0</v>
      </c>
      <c r="F182" s="89">
        <f>F174+F181</f>
        <v>0</v>
      </c>
      <c r="G182" s="90"/>
      <c r="H182" s="92">
        <f>H174+H181</f>
        <v>0</v>
      </c>
      <c r="I182" s="89">
        <f>I174+I181</f>
        <v>0</v>
      </c>
      <c r="J182" s="90"/>
      <c r="K182" s="92">
        <f>K174+K181</f>
        <v>0</v>
      </c>
    </row>
    <row r="183" spans="1:11" ht="19.5" customHeight="1" hidden="1">
      <c r="A183" s="19"/>
      <c r="B183" s="20"/>
      <c r="C183" s="21"/>
      <c r="D183" s="21"/>
      <c r="E183" s="21"/>
      <c r="F183" s="21"/>
      <c r="G183" s="21"/>
      <c r="H183" s="21"/>
      <c r="I183" s="21"/>
      <c r="J183" s="21"/>
      <c r="K183" s="22"/>
    </row>
    <row r="184" spans="1:11" ht="19.5" customHeight="1" thickBot="1">
      <c r="A184" s="543" t="s">
        <v>88</v>
      </c>
      <c r="B184" s="544"/>
      <c r="C184" s="545"/>
      <c r="D184" s="545"/>
      <c r="E184" s="545"/>
      <c r="F184" s="545"/>
      <c r="G184" s="545"/>
      <c r="H184" s="545"/>
      <c r="I184" s="545"/>
      <c r="J184" s="545"/>
      <c r="K184" s="546"/>
    </row>
    <row r="185" spans="1:11" ht="19.5" customHeight="1" thickBot="1">
      <c r="A185" s="525" t="s">
        <v>180</v>
      </c>
      <c r="B185" s="84"/>
      <c r="C185" s="74"/>
      <c r="D185" s="72"/>
      <c r="E185" s="73"/>
      <c r="F185" s="74"/>
      <c r="G185" s="72"/>
      <c r="H185" s="73"/>
      <c r="I185" s="74"/>
      <c r="J185" s="72"/>
      <c r="K185" s="73"/>
    </row>
    <row r="186" spans="1:11" ht="19.5" customHeight="1" hidden="1">
      <c r="A186" s="526"/>
      <c r="B186" s="84"/>
      <c r="C186" s="77"/>
      <c r="D186" s="75"/>
      <c r="E186" s="76"/>
      <c r="F186" s="77"/>
      <c r="G186" s="75"/>
      <c r="H186" s="76"/>
      <c r="I186" s="77"/>
      <c r="J186" s="75"/>
      <c r="K186" s="76"/>
    </row>
    <row r="187" spans="1:11" ht="19.5" customHeight="1" hidden="1">
      <c r="A187" s="526"/>
      <c r="B187" s="84"/>
      <c r="C187" s="77"/>
      <c r="D187" s="75"/>
      <c r="E187" s="76"/>
      <c r="F187" s="77"/>
      <c r="G187" s="75"/>
      <c r="H187" s="76"/>
      <c r="I187" s="77"/>
      <c r="J187" s="75"/>
      <c r="K187" s="76"/>
    </row>
    <row r="188" spans="1:11" ht="19.5" customHeight="1" hidden="1">
      <c r="A188" s="526"/>
      <c r="B188" s="82"/>
      <c r="C188" s="77"/>
      <c r="D188" s="75"/>
      <c r="E188" s="76"/>
      <c r="F188" s="77"/>
      <c r="G188" s="75"/>
      <c r="H188" s="76"/>
      <c r="I188" s="77"/>
      <c r="J188" s="75"/>
      <c r="K188" s="76"/>
    </row>
    <row r="189" spans="1:11" ht="19.5" customHeight="1" hidden="1">
      <c r="A189" s="526"/>
      <c r="B189" s="83"/>
      <c r="C189" s="78"/>
      <c r="D189" s="79"/>
      <c r="E189" s="80"/>
      <c r="F189" s="77"/>
      <c r="G189" s="75"/>
      <c r="H189" s="76"/>
      <c r="I189" s="77"/>
      <c r="J189" s="75"/>
      <c r="K189" s="76"/>
    </row>
    <row r="190" spans="1:11" ht="19.5" customHeight="1" thickBot="1">
      <c r="A190" s="527"/>
      <c r="B190" s="60" t="s">
        <v>142</v>
      </c>
      <c r="C190" s="85">
        <f>SUM(C185:C189)</f>
        <v>0</v>
      </c>
      <c r="D190" s="86"/>
      <c r="E190" s="95">
        <f>SUM(E185:E189)</f>
        <v>0</v>
      </c>
      <c r="F190" s="85">
        <f>SUM(F185:F189)</f>
        <v>0</v>
      </c>
      <c r="G190" s="86"/>
      <c r="H190" s="95">
        <f>SUM(H185:H189)</f>
        <v>0</v>
      </c>
      <c r="I190" s="85">
        <f>SUM(I185:I189)</f>
        <v>0</v>
      </c>
      <c r="J190" s="86"/>
      <c r="K190" s="95">
        <f>SUM(K185:K189)</f>
        <v>0</v>
      </c>
    </row>
    <row r="191" spans="1:11" ht="19.5" customHeight="1" thickBot="1">
      <c r="A191" s="19"/>
      <c r="B191" s="20"/>
      <c r="C191" s="21"/>
      <c r="D191" s="21"/>
      <c r="E191" s="21"/>
      <c r="F191" s="21"/>
      <c r="G191" s="21"/>
      <c r="H191" s="21"/>
      <c r="I191" s="21"/>
      <c r="J191" s="21"/>
      <c r="K191" s="22"/>
    </row>
    <row r="192" spans="1:11" ht="19.5" customHeight="1" hidden="1">
      <c r="A192" s="525" t="s">
        <v>181</v>
      </c>
      <c r="B192" s="81"/>
      <c r="C192" s="74"/>
      <c r="D192" s="72"/>
      <c r="E192" s="73"/>
      <c r="F192" s="74"/>
      <c r="G192" s="72"/>
      <c r="H192" s="73"/>
      <c r="I192" s="74"/>
      <c r="J192" s="72"/>
      <c r="K192" s="73"/>
    </row>
    <row r="193" spans="1:11" ht="19.5" customHeight="1" hidden="1">
      <c r="A193" s="526"/>
      <c r="B193" s="84"/>
      <c r="C193" s="77"/>
      <c r="D193" s="75"/>
      <c r="E193" s="76"/>
      <c r="F193" s="77"/>
      <c r="G193" s="75"/>
      <c r="H193" s="76"/>
      <c r="I193" s="77"/>
      <c r="J193" s="75"/>
      <c r="K193" s="76"/>
    </row>
    <row r="194" spans="1:11" ht="19.5" customHeight="1" hidden="1">
      <c r="A194" s="526"/>
      <c r="B194" s="84"/>
      <c r="C194" s="77"/>
      <c r="D194" s="75"/>
      <c r="E194" s="76"/>
      <c r="F194" s="77"/>
      <c r="G194" s="75"/>
      <c r="H194" s="76"/>
      <c r="I194" s="77"/>
      <c r="J194" s="75"/>
      <c r="K194" s="76"/>
    </row>
    <row r="195" spans="1:11" ht="19.5" customHeight="1" hidden="1">
      <c r="A195" s="526"/>
      <c r="B195" s="82"/>
      <c r="C195" s="77"/>
      <c r="D195" s="75"/>
      <c r="E195" s="76"/>
      <c r="F195" s="77"/>
      <c r="G195" s="75"/>
      <c r="H195" s="76"/>
      <c r="I195" s="77"/>
      <c r="J195" s="75"/>
      <c r="K195" s="76"/>
    </row>
    <row r="196" spans="1:11" ht="19.5" customHeight="1" hidden="1">
      <c r="A196" s="526"/>
      <c r="B196" s="83"/>
      <c r="C196" s="78"/>
      <c r="D196" s="79"/>
      <c r="E196" s="80"/>
      <c r="F196" s="77"/>
      <c r="G196" s="75"/>
      <c r="H196" s="76"/>
      <c r="I196" s="77"/>
      <c r="J196" s="75"/>
      <c r="K196" s="76"/>
    </row>
    <row r="197" spans="1:11" ht="19.5" customHeight="1" hidden="1">
      <c r="A197" s="527"/>
      <c r="B197" s="60" t="s">
        <v>142</v>
      </c>
      <c r="C197" s="85">
        <f>SUM(C192:C196)</f>
        <v>0</v>
      </c>
      <c r="D197" s="86"/>
      <c r="E197" s="95">
        <f>SUM(E192:E196)</f>
        <v>0</v>
      </c>
      <c r="F197" s="85">
        <f>SUM(F192:F196)</f>
        <v>0</v>
      </c>
      <c r="G197" s="86"/>
      <c r="H197" s="95">
        <f>SUM(H192:H196)</f>
        <v>0</v>
      </c>
      <c r="I197" s="85">
        <f>SUM(I192:I196)</f>
        <v>0</v>
      </c>
      <c r="J197" s="86"/>
      <c r="K197" s="95">
        <f>SUM(K192:K196)</f>
        <v>0</v>
      </c>
    </row>
    <row r="198" spans="1:11" ht="19.5" customHeight="1" hidden="1">
      <c r="A198" s="19"/>
      <c r="B198" s="20"/>
      <c r="C198" s="21"/>
      <c r="D198" s="21"/>
      <c r="E198" s="21"/>
      <c r="F198" s="21"/>
      <c r="G198" s="21"/>
      <c r="H198" s="21"/>
      <c r="I198" s="21"/>
      <c r="J198" s="21"/>
      <c r="K198" s="22"/>
    </row>
    <row r="199" spans="1:11" ht="19.5" customHeight="1" hidden="1">
      <c r="A199" s="525" t="s">
        <v>182</v>
      </c>
      <c r="B199" s="81"/>
      <c r="C199" s="74"/>
      <c r="D199" s="72"/>
      <c r="E199" s="67"/>
      <c r="F199" s="74"/>
      <c r="G199" s="72"/>
      <c r="H199" s="73"/>
      <c r="I199" s="74"/>
      <c r="J199" s="72"/>
      <c r="K199" s="73"/>
    </row>
    <row r="200" spans="1:11" ht="19.5" customHeight="1" hidden="1">
      <c r="A200" s="526"/>
      <c r="B200" s="84"/>
      <c r="C200" s="77"/>
      <c r="D200" s="75"/>
      <c r="E200" s="76"/>
      <c r="F200" s="77"/>
      <c r="G200" s="75"/>
      <c r="H200" s="76"/>
      <c r="I200" s="77"/>
      <c r="J200" s="75"/>
      <c r="K200" s="76"/>
    </row>
    <row r="201" spans="1:11" ht="19.5" customHeight="1" hidden="1">
      <c r="A201" s="526"/>
      <c r="B201" s="84"/>
      <c r="C201" s="77"/>
      <c r="D201" s="75"/>
      <c r="E201" s="76"/>
      <c r="F201" s="77"/>
      <c r="G201" s="75"/>
      <c r="H201" s="76"/>
      <c r="I201" s="77"/>
      <c r="J201" s="75"/>
      <c r="K201" s="76"/>
    </row>
    <row r="202" spans="1:11" ht="19.5" customHeight="1" hidden="1">
      <c r="A202" s="526"/>
      <c r="B202" s="82"/>
      <c r="C202" s="77"/>
      <c r="D202" s="75"/>
      <c r="E202" s="76"/>
      <c r="F202" s="77"/>
      <c r="G202" s="75"/>
      <c r="H202" s="76"/>
      <c r="I202" s="77"/>
      <c r="J202" s="75"/>
      <c r="K202" s="76"/>
    </row>
    <row r="203" spans="1:11" ht="19.5" customHeight="1" hidden="1">
      <c r="A203" s="526"/>
      <c r="B203" s="83"/>
      <c r="C203" s="104"/>
      <c r="D203" s="105"/>
      <c r="E203" s="106"/>
      <c r="F203" s="77"/>
      <c r="G203" s="75"/>
      <c r="H203" s="76"/>
      <c r="I203" s="77"/>
      <c r="J203" s="75"/>
      <c r="K203" s="76"/>
    </row>
    <row r="204" spans="1:11" ht="19.5" customHeight="1" hidden="1">
      <c r="A204" s="527"/>
      <c r="B204" s="60" t="s">
        <v>142</v>
      </c>
      <c r="C204" s="85">
        <f>SUM(C199:C203)</f>
        <v>0</v>
      </c>
      <c r="D204" s="86"/>
      <c r="E204" s="95">
        <f>SUM(E199:E203)</f>
        <v>0</v>
      </c>
      <c r="F204" s="85">
        <f>SUM(F199:F203)</f>
        <v>0</v>
      </c>
      <c r="G204" s="86"/>
      <c r="H204" s="95">
        <f>SUM(H199:H203)</f>
        <v>0</v>
      </c>
      <c r="I204" s="85">
        <f>SUM(I199:I203)</f>
        <v>0</v>
      </c>
      <c r="J204" s="86"/>
      <c r="K204" s="95">
        <f>SUM(K199:K203)</f>
        <v>0</v>
      </c>
    </row>
    <row r="205" spans="1:11" ht="19.5" customHeight="1" hidden="1">
      <c r="A205" s="19"/>
      <c r="B205" s="20"/>
      <c r="C205" s="21"/>
      <c r="D205" s="21"/>
      <c r="E205" s="21"/>
      <c r="F205" s="21"/>
      <c r="G205" s="21"/>
      <c r="H205" s="21"/>
      <c r="I205" s="21"/>
      <c r="J205" s="21"/>
      <c r="K205" s="22"/>
    </row>
    <row r="206" spans="1:11" ht="19.5" customHeight="1" hidden="1">
      <c r="A206" s="525" t="s">
        <v>183</v>
      </c>
      <c r="B206" s="81"/>
      <c r="C206" s="74"/>
      <c r="D206" s="72"/>
      <c r="E206" s="73"/>
      <c r="F206" s="74"/>
      <c r="G206" s="72"/>
      <c r="H206" s="73"/>
      <c r="I206" s="74"/>
      <c r="J206" s="72"/>
      <c r="K206" s="73"/>
    </row>
    <row r="207" spans="1:11" ht="19.5" customHeight="1" hidden="1">
      <c r="A207" s="526"/>
      <c r="B207" s="84"/>
      <c r="C207" s="77"/>
      <c r="D207" s="75"/>
      <c r="E207" s="76"/>
      <c r="F207" s="77"/>
      <c r="G207" s="75"/>
      <c r="H207" s="76"/>
      <c r="I207" s="77"/>
      <c r="J207" s="75"/>
      <c r="K207" s="76"/>
    </row>
    <row r="208" spans="1:11" ht="19.5" customHeight="1" hidden="1">
      <c r="A208" s="526"/>
      <c r="B208" s="82"/>
      <c r="C208" s="77"/>
      <c r="D208" s="75"/>
      <c r="E208" s="76"/>
      <c r="F208" s="77"/>
      <c r="G208" s="75"/>
      <c r="H208" s="76"/>
      <c r="I208" s="77"/>
      <c r="J208" s="75"/>
      <c r="K208" s="76"/>
    </row>
    <row r="209" spans="1:11" ht="19.5" customHeight="1" hidden="1">
      <c r="A209" s="526"/>
      <c r="B209" s="82"/>
      <c r="C209" s="77"/>
      <c r="D209" s="75"/>
      <c r="E209" s="76"/>
      <c r="F209" s="77"/>
      <c r="G209" s="75"/>
      <c r="H209" s="76"/>
      <c r="I209" s="77"/>
      <c r="J209" s="75"/>
      <c r="K209" s="76"/>
    </row>
    <row r="210" spans="1:11" ht="19.5" customHeight="1" hidden="1">
      <c r="A210" s="526"/>
      <c r="B210" s="83"/>
      <c r="C210" s="78"/>
      <c r="D210" s="79"/>
      <c r="E210" s="80"/>
      <c r="F210" s="77"/>
      <c r="G210" s="75"/>
      <c r="H210" s="76"/>
      <c r="I210" s="77"/>
      <c r="J210" s="75"/>
      <c r="K210" s="76"/>
    </row>
    <row r="211" spans="1:11" ht="19.5" customHeight="1" hidden="1">
      <c r="A211" s="527"/>
      <c r="B211" s="60" t="s">
        <v>142</v>
      </c>
      <c r="C211" s="85">
        <f>SUM(C206:C210)</f>
        <v>0</v>
      </c>
      <c r="D211" s="86"/>
      <c r="E211" s="95">
        <f>SUM(E206:E210)</f>
        <v>0</v>
      </c>
      <c r="F211" s="85">
        <f>SUM(F206:F210)</f>
        <v>0</v>
      </c>
      <c r="G211" s="86"/>
      <c r="H211" s="95">
        <f>SUM(H206:H210)</f>
        <v>0</v>
      </c>
      <c r="I211" s="85">
        <f>SUM(I206:I210)</f>
        <v>0</v>
      </c>
      <c r="J211" s="86"/>
      <c r="K211" s="95">
        <f>SUM(K206:K210)</f>
        <v>0</v>
      </c>
    </row>
    <row r="212" spans="1:11" ht="19.5" customHeight="1" hidden="1">
      <c r="A212" s="19"/>
      <c r="B212" s="20"/>
      <c r="C212" s="21"/>
      <c r="D212" s="21"/>
      <c r="E212" s="21"/>
      <c r="F212" s="21"/>
      <c r="G212" s="21"/>
      <c r="H212" s="21"/>
      <c r="I212" s="21"/>
      <c r="J212" s="21"/>
      <c r="K212" s="22"/>
    </row>
    <row r="213" spans="1:11" ht="19.5" customHeight="1" hidden="1">
      <c r="A213" s="525" t="s">
        <v>184</v>
      </c>
      <c r="B213" s="81"/>
      <c r="C213" s="74"/>
      <c r="D213" s="72"/>
      <c r="E213" s="73"/>
      <c r="F213" s="74"/>
      <c r="G213" s="72"/>
      <c r="H213" s="73"/>
      <c r="I213" s="74"/>
      <c r="J213" s="72"/>
      <c r="K213" s="73"/>
    </row>
    <row r="214" spans="1:11" ht="19.5" customHeight="1" hidden="1">
      <c r="A214" s="526"/>
      <c r="B214" s="82"/>
      <c r="C214" s="77"/>
      <c r="D214" s="75"/>
      <c r="E214" s="76"/>
      <c r="F214" s="77"/>
      <c r="G214" s="75"/>
      <c r="H214" s="76"/>
      <c r="I214" s="77"/>
      <c r="J214" s="75"/>
      <c r="K214" s="76"/>
    </row>
    <row r="215" spans="1:11" ht="19.5" customHeight="1" hidden="1">
      <c r="A215" s="526"/>
      <c r="B215" s="82"/>
      <c r="C215" s="77"/>
      <c r="D215" s="75"/>
      <c r="E215" s="76"/>
      <c r="F215" s="77"/>
      <c r="G215" s="75"/>
      <c r="H215" s="76"/>
      <c r="I215" s="77"/>
      <c r="J215" s="75"/>
      <c r="K215" s="76"/>
    </row>
    <row r="216" spans="1:11" ht="19.5" customHeight="1" hidden="1">
      <c r="A216" s="526"/>
      <c r="B216" s="82"/>
      <c r="C216" s="77"/>
      <c r="D216" s="75"/>
      <c r="E216" s="76"/>
      <c r="F216" s="77"/>
      <c r="G216" s="75"/>
      <c r="H216" s="76"/>
      <c r="I216" s="77"/>
      <c r="J216" s="75"/>
      <c r="K216" s="76"/>
    </row>
    <row r="217" spans="1:11" ht="19.5" customHeight="1" hidden="1">
      <c r="A217" s="526"/>
      <c r="B217" s="83"/>
      <c r="C217" s="78"/>
      <c r="D217" s="79"/>
      <c r="E217" s="80"/>
      <c r="F217" s="77"/>
      <c r="G217" s="75"/>
      <c r="H217" s="76"/>
      <c r="I217" s="77"/>
      <c r="J217" s="75"/>
      <c r="K217" s="76"/>
    </row>
    <row r="218" spans="1:11" ht="19.5" customHeight="1" hidden="1">
      <c r="A218" s="527"/>
      <c r="B218" s="60" t="s">
        <v>142</v>
      </c>
      <c r="C218" s="85">
        <f>SUM(C213:C217)</f>
        <v>0</v>
      </c>
      <c r="D218" s="86"/>
      <c r="E218" s="95">
        <f>SUM(E213:E217)</f>
        <v>0</v>
      </c>
      <c r="F218" s="85">
        <f>SUM(F213:F217)</f>
        <v>0</v>
      </c>
      <c r="G218" s="86"/>
      <c r="H218" s="95">
        <f>SUM(H213:H217)</f>
        <v>0</v>
      </c>
      <c r="I218" s="85">
        <f>SUM(I213:I217)</f>
        <v>0</v>
      </c>
      <c r="J218" s="86"/>
      <c r="K218" s="95">
        <f>SUM(K213:K217)</f>
        <v>0</v>
      </c>
    </row>
    <row r="219" spans="1:11" ht="19.5" customHeight="1" thickBot="1">
      <c r="A219" s="541" t="s">
        <v>89</v>
      </c>
      <c r="B219" s="542"/>
      <c r="C219" s="89">
        <f>C190+C197+C204+C211+C218</f>
        <v>0</v>
      </c>
      <c r="D219" s="90"/>
      <c r="E219" s="92">
        <f>E190+E197+E204+E211+E218</f>
        <v>0</v>
      </c>
      <c r="F219" s="89">
        <f>F190+F197+F204+F211+F218</f>
        <v>0</v>
      </c>
      <c r="G219" s="90"/>
      <c r="H219" s="92">
        <f>H190+H197+H204+H211+H218</f>
        <v>0</v>
      </c>
      <c r="I219" s="89">
        <f>I190+I197+I204+I211+I218</f>
        <v>0</v>
      </c>
      <c r="J219" s="90"/>
      <c r="K219" s="92">
        <f>K190+K197+K204+K211+K218</f>
        <v>0</v>
      </c>
    </row>
    <row r="220" spans="1:11" ht="19.5" customHeight="1" thickBot="1">
      <c r="A220" s="172"/>
      <c r="B220" s="173"/>
      <c r="C220" s="174"/>
      <c r="D220" s="174"/>
      <c r="E220" s="174"/>
      <c r="F220" s="174"/>
      <c r="G220" s="174"/>
      <c r="H220" s="174"/>
      <c r="I220" s="174"/>
      <c r="J220" s="174"/>
      <c r="K220" s="175"/>
    </row>
    <row r="221" spans="1:11" ht="19.5" customHeight="1" thickBot="1">
      <c r="A221" s="547" t="s">
        <v>80</v>
      </c>
      <c r="B221" s="494"/>
      <c r="C221" s="87">
        <f>C70+C124+C166+C182+C219</f>
        <v>0</v>
      </c>
      <c r="D221" s="88"/>
      <c r="E221" s="93">
        <f>E70+E124+E166+E182+E219</f>
        <v>0</v>
      </c>
      <c r="F221" s="87">
        <f>F70+F124+F166+F182+F219</f>
        <v>0</v>
      </c>
      <c r="G221" s="88"/>
      <c r="H221" s="93">
        <f>H70+H124+H166+H182+H219</f>
        <v>0</v>
      </c>
      <c r="I221" s="87">
        <f>I70+I124+I166+I182+I219</f>
        <v>0</v>
      </c>
      <c r="J221" s="88"/>
      <c r="K221" s="94">
        <f>K70+K124+K166+K182+K219</f>
        <v>0</v>
      </c>
    </row>
    <row r="222" spans="1:11" ht="19.5" customHeight="1" thickBot="1">
      <c r="A222" s="176"/>
      <c r="B222" s="171"/>
      <c r="C222" s="121"/>
      <c r="D222" s="121"/>
      <c r="E222" s="121"/>
      <c r="F222" s="121"/>
      <c r="G222" s="121"/>
      <c r="H222" s="121"/>
      <c r="I222" s="121"/>
      <c r="J222" s="121"/>
      <c r="K222" s="177"/>
    </row>
    <row r="223" spans="1:11" ht="19.5" customHeight="1" thickBot="1">
      <c r="A223" s="518" t="s">
        <v>81</v>
      </c>
      <c r="B223" s="519"/>
      <c r="C223" s="519"/>
      <c r="D223" s="519"/>
      <c r="E223" s="519"/>
      <c r="F223" s="519"/>
      <c r="G223" s="519"/>
      <c r="H223" s="519"/>
      <c r="I223" s="519"/>
      <c r="J223" s="519"/>
      <c r="K223" s="520"/>
    </row>
    <row r="224" spans="1:11" ht="29.25" customHeight="1">
      <c r="A224" s="525" t="s">
        <v>185</v>
      </c>
      <c r="B224" s="81"/>
      <c r="C224" s="74"/>
      <c r="D224" s="72"/>
      <c r="E224" s="73"/>
      <c r="F224" s="74"/>
      <c r="G224" s="72"/>
      <c r="H224" s="73"/>
      <c r="I224" s="74"/>
      <c r="J224" s="72"/>
      <c r="K224" s="73"/>
    </row>
    <row r="225" spans="1:11" ht="27.75" customHeight="1">
      <c r="A225" s="526"/>
      <c r="B225" s="84"/>
      <c r="C225" s="101"/>
      <c r="D225" s="102"/>
      <c r="E225" s="103"/>
      <c r="F225" s="101"/>
      <c r="G225" s="102"/>
      <c r="H225" s="103"/>
      <c r="I225" s="101"/>
      <c r="J225" s="102"/>
      <c r="K225" s="103"/>
    </row>
    <row r="226" spans="1:11" ht="19.5" customHeight="1" thickBot="1">
      <c r="A226" s="526"/>
      <c r="B226" s="82"/>
      <c r="C226" s="77"/>
      <c r="D226" s="75"/>
      <c r="E226" s="76"/>
      <c r="F226" s="77"/>
      <c r="G226" s="75"/>
      <c r="H226" s="76"/>
      <c r="I226" s="77"/>
      <c r="J226" s="75"/>
      <c r="K226" s="76"/>
    </row>
    <row r="227" spans="1:11" ht="19.5" customHeight="1" hidden="1">
      <c r="A227" s="526"/>
      <c r="B227" s="82"/>
      <c r="C227" s="77"/>
      <c r="D227" s="75"/>
      <c r="E227" s="76"/>
      <c r="F227" s="77"/>
      <c r="G227" s="75"/>
      <c r="H227" s="76"/>
      <c r="I227" s="77"/>
      <c r="J227" s="75"/>
      <c r="K227" s="76"/>
    </row>
    <row r="228" spans="1:11" ht="19.5" customHeight="1" hidden="1">
      <c r="A228" s="526"/>
      <c r="B228" s="83"/>
      <c r="C228" s="78"/>
      <c r="D228" s="79"/>
      <c r="E228" s="80"/>
      <c r="F228" s="77"/>
      <c r="G228" s="75"/>
      <c r="H228" s="76"/>
      <c r="I228" s="77"/>
      <c r="J228" s="75"/>
      <c r="K228" s="76"/>
    </row>
    <row r="229" spans="1:11" ht="19.5" customHeight="1" thickBot="1">
      <c r="A229" s="527"/>
      <c r="B229" s="60" t="s">
        <v>142</v>
      </c>
      <c r="C229" s="85">
        <f>SUM(C224:C228)</f>
        <v>0</v>
      </c>
      <c r="D229" s="86"/>
      <c r="E229" s="95">
        <f>SUM(E224:E228)</f>
        <v>0</v>
      </c>
      <c r="F229" s="85">
        <f>SUM(F224:F228)</f>
        <v>0</v>
      </c>
      <c r="G229" s="86"/>
      <c r="H229" s="95">
        <f>SUM(H224:H228)</f>
        <v>0</v>
      </c>
      <c r="I229" s="85">
        <f>SUM(I224:I228)</f>
        <v>0</v>
      </c>
      <c r="J229" s="86"/>
      <c r="K229" s="95">
        <f>SUM(K224:K228)</f>
        <v>0</v>
      </c>
    </row>
    <row r="230" spans="1:11" ht="19.5" customHeight="1" thickBot="1">
      <c r="A230" s="19"/>
      <c r="B230" s="20"/>
      <c r="C230" s="21"/>
      <c r="D230" s="21"/>
      <c r="E230" s="21"/>
      <c r="F230" s="21"/>
      <c r="G230" s="21"/>
      <c r="H230" s="21"/>
      <c r="I230" s="21"/>
      <c r="J230" s="21"/>
      <c r="K230" s="22"/>
    </row>
    <row r="231" spans="1:11" ht="39" customHeight="1" thickBot="1">
      <c r="A231" s="525" t="s">
        <v>186</v>
      </c>
      <c r="B231" s="81"/>
      <c r="C231" s="74"/>
      <c r="D231" s="72"/>
      <c r="E231" s="73"/>
      <c r="F231" s="74"/>
      <c r="G231" s="72"/>
      <c r="H231" s="73"/>
      <c r="I231" s="74"/>
      <c r="J231" s="72"/>
      <c r="K231" s="73"/>
    </row>
    <row r="232" spans="1:11" ht="19.5" customHeight="1" hidden="1">
      <c r="A232" s="526"/>
      <c r="B232" s="84"/>
      <c r="C232" s="77"/>
      <c r="D232" s="75"/>
      <c r="E232" s="76"/>
      <c r="F232" s="77"/>
      <c r="G232" s="75"/>
      <c r="H232" s="76"/>
      <c r="I232" s="77"/>
      <c r="J232" s="75"/>
      <c r="K232" s="76"/>
    </row>
    <row r="233" spans="1:11" ht="19.5" customHeight="1" hidden="1">
      <c r="A233" s="526"/>
      <c r="B233" s="82"/>
      <c r="C233" s="77"/>
      <c r="D233" s="75"/>
      <c r="E233" s="76"/>
      <c r="F233" s="77"/>
      <c r="G233" s="75"/>
      <c r="H233" s="76"/>
      <c r="I233" s="77"/>
      <c r="J233" s="75"/>
      <c r="K233" s="76"/>
    </row>
    <row r="234" spans="1:11" ht="19.5" customHeight="1" hidden="1">
      <c r="A234" s="526"/>
      <c r="B234" s="82"/>
      <c r="C234" s="77"/>
      <c r="D234" s="75"/>
      <c r="E234" s="76"/>
      <c r="F234" s="77"/>
      <c r="G234" s="75"/>
      <c r="H234" s="76"/>
      <c r="I234" s="77"/>
      <c r="J234" s="75"/>
      <c r="K234" s="76"/>
    </row>
    <row r="235" spans="1:11" ht="19.5" customHeight="1" hidden="1">
      <c r="A235" s="526"/>
      <c r="B235" s="83"/>
      <c r="C235" s="78"/>
      <c r="D235" s="79"/>
      <c r="E235" s="80"/>
      <c r="F235" s="77"/>
      <c r="G235" s="75"/>
      <c r="H235" s="76"/>
      <c r="I235" s="77"/>
      <c r="J235" s="75"/>
      <c r="K235" s="76"/>
    </row>
    <row r="236" spans="1:11" ht="19.5" customHeight="1" thickBot="1">
      <c r="A236" s="527"/>
      <c r="B236" s="60" t="s">
        <v>142</v>
      </c>
      <c r="C236" s="85">
        <f>SUM(C231:C235)</f>
        <v>0</v>
      </c>
      <c r="D236" s="86"/>
      <c r="E236" s="95">
        <f>SUM(E231:E235)</f>
        <v>0</v>
      </c>
      <c r="F236" s="85">
        <f>SUM(F231:F235)</f>
        <v>0</v>
      </c>
      <c r="G236" s="86"/>
      <c r="H236" s="95">
        <f>SUM(H231:H235)</f>
        <v>0</v>
      </c>
      <c r="I236" s="85">
        <f>SUM(I231:I235)</f>
        <v>0</v>
      </c>
      <c r="J236" s="86"/>
      <c r="K236" s="95">
        <f>SUM(K231:K235)</f>
        <v>0</v>
      </c>
    </row>
    <row r="237" spans="1:11" ht="19.5" customHeight="1" thickBot="1">
      <c r="A237" s="19"/>
      <c r="B237" s="20"/>
      <c r="C237" s="21"/>
      <c r="D237" s="21"/>
      <c r="E237" s="21"/>
      <c r="F237" s="21"/>
      <c r="G237" s="21"/>
      <c r="H237" s="21"/>
      <c r="I237" s="21"/>
      <c r="J237" s="21"/>
      <c r="K237" s="22"/>
    </row>
    <row r="238" spans="1:11" ht="32.25" customHeight="1">
      <c r="A238" s="525" t="s">
        <v>187</v>
      </c>
      <c r="B238" s="81"/>
      <c r="C238" s="74"/>
      <c r="D238" s="72"/>
      <c r="E238" s="73"/>
      <c r="F238" s="74"/>
      <c r="G238" s="72"/>
      <c r="H238" s="73"/>
      <c r="I238" s="74"/>
      <c r="J238" s="72"/>
      <c r="K238" s="73"/>
    </row>
    <row r="239" spans="1:11" ht="19.5" customHeight="1">
      <c r="A239" s="526"/>
      <c r="B239" s="84"/>
      <c r="C239" s="77"/>
      <c r="D239" s="75"/>
      <c r="E239" s="76"/>
      <c r="F239" s="77"/>
      <c r="G239" s="75"/>
      <c r="H239" s="76"/>
      <c r="I239" s="77"/>
      <c r="J239" s="75"/>
      <c r="K239" s="76"/>
    </row>
    <row r="240" spans="1:11" ht="19.5" customHeight="1" hidden="1">
      <c r="A240" s="526"/>
      <c r="B240" s="82"/>
      <c r="C240" s="77"/>
      <c r="D240" s="75"/>
      <c r="E240" s="76"/>
      <c r="F240" s="77"/>
      <c r="G240" s="75"/>
      <c r="H240" s="76"/>
      <c r="I240" s="77"/>
      <c r="J240" s="75"/>
      <c r="K240" s="76"/>
    </row>
    <row r="241" spans="1:11" ht="19.5" customHeight="1" hidden="1">
      <c r="A241" s="526"/>
      <c r="B241" s="82"/>
      <c r="C241" s="77"/>
      <c r="D241" s="75"/>
      <c r="E241" s="76"/>
      <c r="F241" s="77"/>
      <c r="G241" s="75"/>
      <c r="H241" s="76"/>
      <c r="I241" s="77"/>
      <c r="J241" s="75"/>
      <c r="K241" s="76"/>
    </row>
    <row r="242" spans="1:11" ht="19.5" customHeight="1" thickBot="1">
      <c r="A242" s="526"/>
      <c r="B242" s="83"/>
      <c r="C242" s="78"/>
      <c r="D242" s="79"/>
      <c r="E242" s="80"/>
      <c r="F242" s="77"/>
      <c r="G242" s="75"/>
      <c r="H242" s="76"/>
      <c r="I242" s="77"/>
      <c r="J242" s="75"/>
      <c r="K242" s="76"/>
    </row>
    <row r="243" spans="1:11" ht="19.5" customHeight="1" thickBot="1">
      <c r="A243" s="527"/>
      <c r="B243" s="60" t="s">
        <v>142</v>
      </c>
      <c r="C243" s="85">
        <f>SUM(C238:C242)</f>
        <v>0</v>
      </c>
      <c r="D243" s="86"/>
      <c r="E243" s="95">
        <f>SUM(E238:E242)</f>
        <v>0</v>
      </c>
      <c r="F243" s="85">
        <f>SUM(F238:F242)</f>
        <v>0</v>
      </c>
      <c r="G243" s="86"/>
      <c r="H243" s="95">
        <f>SUM(H238:H242)</f>
        <v>0</v>
      </c>
      <c r="I243" s="85">
        <f>SUM(I238:I242)</f>
        <v>0</v>
      </c>
      <c r="J243" s="86"/>
      <c r="K243" s="95">
        <f>SUM(K238:K242)</f>
        <v>0</v>
      </c>
    </row>
    <row r="244" spans="1:11" ht="16.5" customHeight="1" thickBot="1">
      <c r="A244" s="19"/>
      <c r="B244" s="20"/>
      <c r="C244" s="21"/>
      <c r="D244" s="21"/>
      <c r="E244" s="21"/>
      <c r="F244" s="21"/>
      <c r="G244" s="21"/>
      <c r="H244" s="21"/>
      <c r="I244" s="21"/>
      <c r="J244" s="21"/>
      <c r="K244" s="22"/>
    </row>
    <row r="245" spans="1:11" ht="19.5" customHeight="1" hidden="1">
      <c r="A245" s="525" t="s">
        <v>188</v>
      </c>
      <c r="B245" s="81"/>
      <c r="C245" s="74"/>
      <c r="D245" s="72"/>
      <c r="E245" s="73"/>
      <c r="F245" s="74"/>
      <c r="G245" s="72"/>
      <c r="H245" s="73"/>
      <c r="I245" s="74"/>
      <c r="J245" s="72"/>
      <c r="K245" s="73"/>
    </row>
    <row r="246" spans="1:11" ht="19.5" customHeight="1" hidden="1">
      <c r="A246" s="526"/>
      <c r="B246" s="84"/>
      <c r="C246" s="77"/>
      <c r="D246" s="75"/>
      <c r="E246" s="76"/>
      <c r="F246" s="77"/>
      <c r="G246" s="75"/>
      <c r="H246" s="76"/>
      <c r="I246" s="77"/>
      <c r="J246" s="75"/>
      <c r="K246" s="76"/>
    </row>
    <row r="247" spans="1:11" ht="19.5" customHeight="1" hidden="1">
      <c r="A247" s="526"/>
      <c r="B247" s="82"/>
      <c r="C247" s="77"/>
      <c r="D247" s="75"/>
      <c r="E247" s="76"/>
      <c r="F247" s="77"/>
      <c r="G247" s="75"/>
      <c r="H247" s="76"/>
      <c r="I247" s="77"/>
      <c r="J247" s="75"/>
      <c r="K247" s="76"/>
    </row>
    <row r="248" spans="1:11" ht="19.5" customHeight="1" hidden="1">
      <c r="A248" s="526"/>
      <c r="B248" s="82"/>
      <c r="C248" s="77"/>
      <c r="D248" s="75"/>
      <c r="E248" s="76"/>
      <c r="F248" s="77"/>
      <c r="G248" s="75"/>
      <c r="H248" s="76"/>
      <c r="I248" s="77"/>
      <c r="J248" s="75"/>
      <c r="K248" s="76"/>
    </row>
    <row r="249" spans="1:11" ht="19.5" customHeight="1" hidden="1">
      <c r="A249" s="526"/>
      <c r="B249" s="83"/>
      <c r="C249" s="78"/>
      <c r="D249" s="79"/>
      <c r="E249" s="80"/>
      <c r="F249" s="77"/>
      <c r="G249" s="75"/>
      <c r="H249" s="76"/>
      <c r="I249" s="77"/>
      <c r="J249" s="75"/>
      <c r="K249" s="76"/>
    </row>
    <row r="250" spans="1:11" ht="19.5" customHeight="1" hidden="1">
      <c r="A250" s="527"/>
      <c r="B250" s="60" t="s">
        <v>142</v>
      </c>
      <c r="C250" s="85">
        <f>SUM(C245:C249)</f>
        <v>0</v>
      </c>
      <c r="D250" s="86"/>
      <c r="E250" s="95">
        <f>SUM(E245:E249)</f>
        <v>0</v>
      </c>
      <c r="F250" s="85">
        <f>SUM(F245:F249)</f>
        <v>0</v>
      </c>
      <c r="G250" s="86"/>
      <c r="H250" s="95">
        <f>SUM(H245:H249)</f>
        <v>0</v>
      </c>
      <c r="I250" s="85">
        <f>SUM(I245:I249)</f>
        <v>0</v>
      </c>
      <c r="J250" s="86"/>
      <c r="K250" s="95">
        <f>SUM(K245:K249)</f>
        <v>0</v>
      </c>
    </row>
    <row r="251" spans="1:11" ht="19.5" customHeight="1" hidden="1">
      <c r="A251" s="19"/>
      <c r="B251" s="20"/>
      <c r="C251" s="21"/>
      <c r="D251" s="21"/>
      <c r="E251" s="21"/>
      <c r="F251" s="21"/>
      <c r="G251" s="21"/>
      <c r="H251" s="21"/>
      <c r="I251" s="21"/>
      <c r="J251" s="21"/>
      <c r="K251" s="22"/>
    </row>
    <row r="252" spans="1:11" ht="50.25" customHeight="1" thickBot="1">
      <c r="A252" s="525" t="s">
        <v>189</v>
      </c>
      <c r="B252" s="81"/>
      <c r="C252" s="74"/>
      <c r="D252" s="72"/>
      <c r="E252" s="73"/>
      <c r="F252" s="74"/>
      <c r="G252" s="72"/>
      <c r="H252" s="73"/>
      <c r="I252" s="74"/>
      <c r="J252" s="72"/>
      <c r="K252" s="73"/>
    </row>
    <row r="253" spans="1:11" ht="19.5" customHeight="1" hidden="1">
      <c r="A253" s="526"/>
      <c r="B253" s="84"/>
      <c r="C253" s="101"/>
      <c r="D253" s="102"/>
      <c r="E253" s="103"/>
      <c r="F253" s="101"/>
      <c r="G253" s="102"/>
      <c r="H253" s="103"/>
      <c r="I253" s="101"/>
      <c r="J253" s="102"/>
      <c r="K253" s="103"/>
    </row>
    <row r="254" spans="1:11" ht="19.5" customHeight="1" hidden="1">
      <c r="A254" s="526"/>
      <c r="B254" s="84"/>
      <c r="C254" s="101"/>
      <c r="D254" s="102"/>
      <c r="E254" s="103"/>
      <c r="F254" s="101"/>
      <c r="G254" s="102"/>
      <c r="H254" s="103"/>
      <c r="I254" s="101"/>
      <c r="J254" s="102"/>
      <c r="K254" s="103"/>
    </row>
    <row r="255" spans="1:11" ht="19.5" customHeight="1" hidden="1">
      <c r="A255" s="526"/>
      <c r="B255" s="84"/>
      <c r="C255" s="77"/>
      <c r="D255" s="75"/>
      <c r="E255" s="76"/>
      <c r="F255" s="77"/>
      <c r="G255" s="75"/>
      <c r="H255" s="76"/>
      <c r="I255" s="77"/>
      <c r="J255" s="75"/>
      <c r="K255" s="76"/>
    </row>
    <row r="256" spans="1:11" ht="19.5" customHeight="1" hidden="1">
      <c r="A256" s="526"/>
      <c r="B256" s="83"/>
      <c r="C256" s="78"/>
      <c r="D256" s="79"/>
      <c r="E256" s="80"/>
      <c r="F256" s="77"/>
      <c r="G256" s="75"/>
      <c r="H256" s="76"/>
      <c r="I256" s="77"/>
      <c r="J256" s="75"/>
      <c r="K256" s="76"/>
    </row>
    <row r="257" spans="1:11" ht="19.5" customHeight="1" thickBot="1">
      <c r="A257" s="527"/>
      <c r="B257" s="60" t="s">
        <v>142</v>
      </c>
      <c r="C257" s="85">
        <f>SUM(C252:C256)</f>
        <v>0</v>
      </c>
      <c r="D257" s="86"/>
      <c r="E257" s="95">
        <f>SUM(E252:E256)</f>
        <v>0</v>
      </c>
      <c r="F257" s="85">
        <f>SUM(F252:F256)</f>
        <v>0</v>
      </c>
      <c r="G257" s="86"/>
      <c r="H257" s="95">
        <f>SUM(H252:H256)</f>
        <v>0</v>
      </c>
      <c r="I257" s="85">
        <f>SUM(I252:I256)</f>
        <v>0</v>
      </c>
      <c r="J257" s="86"/>
      <c r="K257" s="95">
        <f>SUM(K252:K256)</f>
        <v>0</v>
      </c>
    </row>
    <row r="258" spans="1:11" ht="19.5" customHeight="1" thickBot="1">
      <c r="A258" s="19"/>
      <c r="B258" s="20"/>
      <c r="C258" s="21"/>
      <c r="D258" s="21"/>
      <c r="E258" s="21"/>
      <c r="F258" s="21"/>
      <c r="G258" s="21"/>
      <c r="H258" s="21"/>
      <c r="I258" s="21"/>
      <c r="J258" s="21"/>
      <c r="K258" s="22"/>
    </row>
    <row r="259" spans="1:11" ht="27" customHeight="1">
      <c r="A259" s="525" t="s">
        <v>190</v>
      </c>
      <c r="B259" s="35"/>
      <c r="C259" s="74"/>
      <c r="D259" s="72"/>
      <c r="E259" s="73"/>
      <c r="F259" s="74"/>
      <c r="G259" s="72"/>
      <c r="H259" s="73"/>
      <c r="I259" s="74"/>
      <c r="J259" s="72"/>
      <c r="K259" s="73"/>
    </row>
    <row r="260" spans="1:11" ht="19.5" customHeight="1" thickBot="1">
      <c r="A260" s="526"/>
      <c r="B260" s="84"/>
      <c r="C260" s="77"/>
      <c r="D260" s="102"/>
      <c r="E260" s="76"/>
      <c r="F260" s="77"/>
      <c r="G260" s="102"/>
      <c r="H260" s="76"/>
      <c r="I260" s="77"/>
      <c r="J260" s="102"/>
      <c r="K260" s="76"/>
    </row>
    <row r="261" spans="1:11" ht="19.5" customHeight="1" hidden="1">
      <c r="A261" s="526"/>
      <c r="B261" s="82"/>
      <c r="C261" s="77"/>
      <c r="D261" s="75"/>
      <c r="E261" s="76"/>
      <c r="F261" s="77"/>
      <c r="G261" s="75"/>
      <c r="H261" s="76"/>
      <c r="I261" s="77"/>
      <c r="J261" s="75"/>
      <c r="K261" s="76"/>
    </row>
    <row r="262" spans="1:11" ht="19.5" customHeight="1" hidden="1">
      <c r="A262" s="526"/>
      <c r="B262" s="82"/>
      <c r="C262" s="77"/>
      <c r="D262" s="75"/>
      <c r="E262" s="76"/>
      <c r="F262" s="77"/>
      <c r="G262" s="75"/>
      <c r="H262" s="76"/>
      <c r="I262" s="77"/>
      <c r="J262" s="75"/>
      <c r="K262" s="76"/>
    </row>
    <row r="263" spans="1:11" ht="19.5" customHeight="1" hidden="1">
      <c r="A263" s="526"/>
      <c r="B263" s="83"/>
      <c r="C263" s="78"/>
      <c r="D263" s="79"/>
      <c r="E263" s="80"/>
      <c r="F263" s="77"/>
      <c r="G263" s="75"/>
      <c r="H263" s="76"/>
      <c r="I263" s="77"/>
      <c r="J263" s="75"/>
      <c r="K263" s="76"/>
    </row>
    <row r="264" spans="1:11" ht="19.5" customHeight="1" thickBot="1">
      <c r="A264" s="527"/>
      <c r="B264" s="60" t="s">
        <v>142</v>
      </c>
      <c r="C264" s="85">
        <f>SUM(C259:C263)</f>
        <v>0</v>
      </c>
      <c r="D264" s="86"/>
      <c r="E264" s="95">
        <f>SUM(E259:E263)</f>
        <v>0</v>
      </c>
      <c r="F264" s="85">
        <f>SUM(F259:F263)</f>
        <v>0</v>
      </c>
      <c r="G264" s="86"/>
      <c r="H264" s="95">
        <f>SUM(H259:H263)</f>
        <v>0</v>
      </c>
      <c r="I264" s="85">
        <f>SUM(I259:I263)</f>
        <v>0</v>
      </c>
      <c r="J264" s="86"/>
      <c r="K264" s="95">
        <f>SUM(K259:K263)</f>
        <v>0</v>
      </c>
    </row>
    <row r="265" spans="1:11" ht="19.5" customHeight="1" thickBot="1">
      <c r="A265" s="19"/>
      <c r="B265" s="20"/>
      <c r="C265" s="21"/>
      <c r="D265" s="21"/>
      <c r="E265" s="21"/>
      <c r="F265" s="21"/>
      <c r="G265" s="21"/>
      <c r="H265" s="21"/>
      <c r="I265" s="21"/>
      <c r="J265" s="21"/>
      <c r="K265" s="22"/>
    </row>
    <row r="266" spans="1:11" ht="19.5" customHeight="1" thickBot="1">
      <c r="A266" s="547" t="s">
        <v>82</v>
      </c>
      <c r="B266" s="494"/>
      <c r="C266" s="87">
        <f>C229+C236+C243+C250+C257+C264</f>
        <v>0</v>
      </c>
      <c r="D266" s="88"/>
      <c r="E266" s="94">
        <f>E229+E236+E243+E250+E257+E264</f>
        <v>0</v>
      </c>
      <c r="F266" s="87">
        <f>F229+F236+F243+F250+F257+F264</f>
        <v>0</v>
      </c>
      <c r="G266" s="88"/>
      <c r="H266" s="94">
        <f>H229+H236+H243+H250+H257+H264</f>
        <v>0</v>
      </c>
      <c r="I266" s="87">
        <f>I229+I236+I243+I250+I257+I264</f>
        <v>0</v>
      </c>
      <c r="J266" s="88"/>
      <c r="K266" s="94">
        <f>K229+K236+K243+K250+K257+K264</f>
        <v>0</v>
      </c>
    </row>
    <row r="267" spans="1:11" ht="19.5" customHeight="1" thickBot="1">
      <c r="A267" s="19"/>
      <c r="B267" s="20"/>
      <c r="C267" s="21"/>
      <c r="D267" s="21"/>
      <c r="E267" s="21"/>
      <c r="F267" s="21"/>
      <c r="G267" s="21"/>
      <c r="H267" s="21"/>
      <c r="I267" s="21"/>
      <c r="J267" s="21"/>
      <c r="K267" s="22"/>
    </row>
    <row r="268" spans="1:11" ht="19.5" customHeight="1" thickBot="1">
      <c r="A268" s="548" t="s">
        <v>87</v>
      </c>
      <c r="B268" s="549"/>
      <c r="C268" s="549"/>
      <c r="D268" s="549"/>
      <c r="E268" s="549"/>
      <c r="F268" s="549"/>
      <c r="G268" s="549"/>
      <c r="H268" s="549"/>
      <c r="I268" s="549"/>
      <c r="J268" s="549"/>
      <c r="K268" s="550"/>
    </row>
    <row r="269" spans="1:11" ht="19.5" customHeight="1">
      <c r="A269" s="525" t="s">
        <v>191</v>
      </c>
      <c r="B269" s="35"/>
      <c r="C269" s="74"/>
      <c r="D269" s="72"/>
      <c r="E269" s="73"/>
      <c r="F269" s="74"/>
      <c r="G269" s="72"/>
      <c r="H269" s="73"/>
      <c r="I269" s="74"/>
      <c r="J269" s="72"/>
      <c r="K269" s="73"/>
    </row>
    <row r="270" spans="1:11" ht="19.5" customHeight="1">
      <c r="A270" s="526"/>
      <c r="B270" s="84"/>
      <c r="C270" s="101"/>
      <c r="D270" s="102"/>
      <c r="E270" s="103"/>
      <c r="F270" s="101"/>
      <c r="G270" s="102"/>
      <c r="H270" s="103"/>
      <c r="I270" s="101"/>
      <c r="J270" s="102"/>
      <c r="K270" s="103"/>
    </row>
    <row r="271" spans="1:11" ht="19.5" customHeight="1">
      <c r="A271" s="526"/>
      <c r="B271" s="84"/>
      <c r="C271" s="101"/>
      <c r="D271" s="102"/>
      <c r="E271" s="103"/>
      <c r="F271" s="101"/>
      <c r="G271" s="102"/>
      <c r="H271" s="103"/>
      <c r="I271" s="101"/>
      <c r="J271" s="102"/>
      <c r="K271" s="103"/>
    </row>
    <row r="272" spans="1:11" ht="19.5" customHeight="1" thickBot="1">
      <c r="A272" s="526"/>
      <c r="B272" s="84"/>
      <c r="C272" s="101"/>
      <c r="D272" s="102"/>
      <c r="E272" s="103"/>
      <c r="F272" s="101"/>
      <c r="G272" s="102"/>
      <c r="H272" s="103"/>
      <c r="I272" s="101"/>
      <c r="J272" s="102"/>
      <c r="K272" s="103"/>
    </row>
    <row r="273" spans="1:11" ht="19.5" customHeight="1" hidden="1">
      <c r="A273" s="526"/>
      <c r="B273" s="82"/>
      <c r="C273" s="101"/>
      <c r="D273" s="102"/>
      <c r="E273" s="103"/>
      <c r="F273" s="101"/>
      <c r="G273" s="102"/>
      <c r="H273" s="103"/>
      <c r="I273" s="101"/>
      <c r="J273" s="102"/>
      <c r="K273" s="103"/>
    </row>
    <row r="274" spans="1:11" ht="19.5" customHeight="1" hidden="1">
      <c r="A274" s="526"/>
      <c r="B274" s="83"/>
      <c r="C274" s="78"/>
      <c r="D274" s="79"/>
      <c r="E274" s="80"/>
      <c r="F274" s="77"/>
      <c r="G274" s="75"/>
      <c r="H274" s="76"/>
      <c r="I274" s="77"/>
      <c r="J274" s="75"/>
      <c r="K274" s="76"/>
    </row>
    <row r="275" spans="1:11" ht="19.5" customHeight="1" thickBot="1">
      <c r="A275" s="527"/>
      <c r="B275" s="60" t="s">
        <v>142</v>
      </c>
      <c r="C275" s="85">
        <f>SUM(C269:C274)</f>
        <v>0</v>
      </c>
      <c r="D275" s="86"/>
      <c r="E275" s="95">
        <f>SUM(E269:E274)</f>
        <v>0</v>
      </c>
      <c r="F275" s="85">
        <f>SUM(F269:F274)</f>
        <v>0</v>
      </c>
      <c r="G275" s="86"/>
      <c r="H275" s="95">
        <f>SUM(H269:H274)</f>
        <v>0</v>
      </c>
      <c r="I275" s="85">
        <f>SUM(I269:I274)</f>
        <v>0</v>
      </c>
      <c r="J275" s="86"/>
      <c r="K275" s="95">
        <f>SUM(K269:K274)</f>
        <v>0</v>
      </c>
    </row>
    <row r="276" spans="1:11" ht="19.5" customHeight="1">
      <c r="A276" s="19"/>
      <c r="B276" s="20"/>
      <c r="C276" s="21"/>
      <c r="D276" s="21"/>
      <c r="E276" s="21"/>
      <c r="F276" s="21"/>
      <c r="G276" s="21"/>
      <c r="H276" s="21"/>
      <c r="I276" s="21"/>
      <c r="J276" s="21"/>
      <c r="K276" s="22"/>
    </row>
    <row r="277" spans="1:11" ht="19.5" customHeight="1" hidden="1">
      <c r="A277" s="525" t="s">
        <v>192</v>
      </c>
      <c r="B277" s="81"/>
      <c r="C277" s="74"/>
      <c r="D277" s="72"/>
      <c r="E277" s="73"/>
      <c r="F277" s="74"/>
      <c r="G277" s="72"/>
      <c r="H277" s="73"/>
      <c r="I277" s="74"/>
      <c r="J277" s="72"/>
      <c r="K277" s="73"/>
    </row>
    <row r="278" spans="1:11" ht="19.5" customHeight="1" hidden="1">
      <c r="A278" s="526"/>
      <c r="B278" s="84"/>
      <c r="C278" s="101"/>
      <c r="D278" s="102"/>
      <c r="E278" s="103"/>
      <c r="F278" s="101"/>
      <c r="G278" s="102"/>
      <c r="H278" s="103"/>
      <c r="I278" s="101"/>
      <c r="J278" s="102"/>
      <c r="K278" s="103"/>
    </row>
    <row r="279" spans="1:11" ht="19.5" customHeight="1" hidden="1">
      <c r="A279" s="526"/>
      <c r="B279" s="84"/>
      <c r="C279" s="101"/>
      <c r="D279" s="102"/>
      <c r="E279" s="103"/>
      <c r="F279" s="101"/>
      <c r="G279" s="102"/>
      <c r="H279" s="103"/>
      <c r="I279" s="101"/>
      <c r="J279" s="102"/>
      <c r="K279" s="103"/>
    </row>
    <row r="280" spans="1:11" ht="19.5" customHeight="1" hidden="1">
      <c r="A280" s="526"/>
      <c r="B280" s="84"/>
      <c r="C280" s="101"/>
      <c r="D280" s="102"/>
      <c r="E280" s="103"/>
      <c r="F280" s="101"/>
      <c r="G280" s="102"/>
      <c r="H280" s="103"/>
      <c r="I280" s="101"/>
      <c r="J280" s="102"/>
      <c r="K280" s="103"/>
    </row>
    <row r="281" spans="1:11" ht="19.5" customHeight="1" hidden="1">
      <c r="A281" s="526"/>
      <c r="B281" s="84"/>
      <c r="C281" s="77"/>
      <c r="D281" s="75"/>
      <c r="E281" s="76"/>
      <c r="F281" s="77"/>
      <c r="G281" s="75"/>
      <c r="H281" s="76"/>
      <c r="I281" s="77"/>
      <c r="J281" s="75"/>
      <c r="K281" s="76"/>
    </row>
    <row r="282" spans="1:11" ht="19.5" customHeight="1" hidden="1">
      <c r="A282" s="526"/>
      <c r="B282" s="83"/>
      <c r="C282" s="78"/>
      <c r="D282" s="79"/>
      <c r="E282" s="80"/>
      <c r="F282" s="77"/>
      <c r="G282" s="75"/>
      <c r="H282" s="76"/>
      <c r="I282" s="77"/>
      <c r="J282" s="75"/>
      <c r="K282" s="76"/>
    </row>
    <row r="283" spans="1:11" ht="30.75" customHeight="1" hidden="1">
      <c r="A283" s="527"/>
      <c r="B283" s="60" t="s">
        <v>142</v>
      </c>
      <c r="C283" s="85">
        <f>SUM(C277:C282)</f>
        <v>0</v>
      </c>
      <c r="D283" s="86"/>
      <c r="E283" s="95">
        <f>SUM(E277:E282)</f>
        <v>0</v>
      </c>
      <c r="F283" s="85">
        <f>SUM(F277:F282)</f>
        <v>0</v>
      </c>
      <c r="G283" s="86"/>
      <c r="H283" s="95">
        <f>SUM(H277:H282)</f>
        <v>0</v>
      </c>
      <c r="I283" s="85">
        <f>SUM(I277:I282)</f>
        <v>0</v>
      </c>
      <c r="J283" s="86"/>
      <c r="K283" s="95">
        <f>SUM(K277:K282)</f>
        <v>0</v>
      </c>
    </row>
    <row r="284" spans="1:11" ht="19.5" customHeight="1" hidden="1">
      <c r="A284" s="19"/>
      <c r="B284" s="20"/>
      <c r="C284" s="21"/>
      <c r="D284" s="21"/>
      <c r="E284" s="21"/>
      <c r="F284" s="21"/>
      <c r="G284" s="21"/>
      <c r="H284" s="21"/>
      <c r="I284" s="21"/>
      <c r="J284" s="21"/>
      <c r="K284" s="22"/>
    </row>
    <row r="285" spans="1:11" ht="19.5" customHeight="1" hidden="1">
      <c r="A285" s="525" t="s">
        <v>193</v>
      </c>
      <c r="B285" s="81"/>
      <c r="C285" s="74"/>
      <c r="D285" s="72"/>
      <c r="E285" s="73"/>
      <c r="F285" s="74"/>
      <c r="G285" s="72"/>
      <c r="H285" s="73"/>
      <c r="I285" s="74"/>
      <c r="J285" s="72"/>
      <c r="K285" s="73"/>
    </row>
    <row r="286" spans="1:11" ht="19.5" customHeight="1" hidden="1">
      <c r="A286" s="526"/>
      <c r="B286" s="84"/>
      <c r="C286" s="101"/>
      <c r="D286" s="102"/>
      <c r="E286" s="103"/>
      <c r="F286" s="101"/>
      <c r="G286" s="102"/>
      <c r="H286" s="103"/>
      <c r="I286" s="101"/>
      <c r="J286" s="102"/>
      <c r="K286" s="103"/>
    </row>
    <row r="287" spans="1:11" ht="19.5" customHeight="1" hidden="1">
      <c r="A287" s="526"/>
      <c r="B287" s="84"/>
      <c r="C287" s="101"/>
      <c r="D287" s="102"/>
      <c r="E287" s="103"/>
      <c r="F287" s="101"/>
      <c r="G287" s="102"/>
      <c r="H287" s="103"/>
      <c r="I287" s="101"/>
      <c r="J287" s="102"/>
      <c r="K287" s="103"/>
    </row>
    <row r="288" spans="1:11" ht="19.5" customHeight="1" hidden="1">
      <c r="A288" s="526"/>
      <c r="B288" s="84"/>
      <c r="C288" s="101"/>
      <c r="D288" s="102"/>
      <c r="E288" s="103"/>
      <c r="F288" s="101"/>
      <c r="G288" s="102"/>
      <c r="H288" s="103"/>
      <c r="I288" s="101"/>
      <c r="J288" s="102"/>
      <c r="K288" s="103"/>
    </row>
    <row r="289" spans="1:11" ht="19.5" customHeight="1" hidden="1">
      <c r="A289" s="526"/>
      <c r="B289" s="84"/>
      <c r="C289" s="77"/>
      <c r="D289" s="75"/>
      <c r="E289" s="76"/>
      <c r="F289" s="77"/>
      <c r="G289" s="75"/>
      <c r="H289" s="76"/>
      <c r="I289" s="77"/>
      <c r="J289" s="75"/>
      <c r="K289" s="76"/>
    </row>
    <row r="290" spans="1:11" ht="19.5" customHeight="1" hidden="1">
      <c r="A290" s="526"/>
      <c r="B290" s="83"/>
      <c r="C290" s="78"/>
      <c r="D290" s="79"/>
      <c r="E290" s="80"/>
      <c r="F290" s="77"/>
      <c r="G290" s="75"/>
      <c r="H290" s="76"/>
      <c r="I290" s="77"/>
      <c r="J290" s="75"/>
      <c r="K290" s="76"/>
    </row>
    <row r="291" spans="1:11" ht="25.5" customHeight="1" hidden="1">
      <c r="A291" s="527"/>
      <c r="B291" s="60" t="s">
        <v>142</v>
      </c>
      <c r="C291" s="85">
        <f>SUM(C285:C290)</f>
        <v>0</v>
      </c>
      <c r="D291" s="86"/>
      <c r="E291" s="95">
        <f>SUM(E285:E290)</f>
        <v>0</v>
      </c>
      <c r="F291" s="85">
        <f>SUM(F285:F290)</f>
        <v>0</v>
      </c>
      <c r="G291" s="86"/>
      <c r="H291" s="95">
        <f>SUM(H285:H290)</f>
        <v>0</v>
      </c>
      <c r="I291" s="85">
        <f>SUM(I285:I290)</f>
        <v>0</v>
      </c>
      <c r="J291" s="86"/>
      <c r="K291" s="95">
        <f>SUM(K285:K290)</f>
        <v>0</v>
      </c>
    </row>
    <row r="292" spans="1:11" ht="19.5" customHeight="1" thickBot="1">
      <c r="A292" s="19"/>
      <c r="B292" s="20"/>
      <c r="C292" s="21"/>
      <c r="D292" s="21"/>
      <c r="E292" s="21"/>
      <c r="F292" s="21"/>
      <c r="G292" s="21"/>
      <c r="H292" s="21"/>
      <c r="I292" s="21"/>
      <c r="J292" s="21"/>
      <c r="K292" s="22"/>
    </row>
    <row r="293" spans="1:11" ht="19.5" customHeight="1">
      <c r="A293" s="525" t="s">
        <v>194</v>
      </c>
      <c r="B293" s="81"/>
      <c r="C293" s="74"/>
      <c r="D293" s="72"/>
      <c r="E293" s="73"/>
      <c r="F293" s="74"/>
      <c r="G293" s="72"/>
      <c r="H293" s="73"/>
      <c r="I293" s="74"/>
      <c r="J293" s="72"/>
      <c r="K293" s="73"/>
    </row>
    <row r="294" spans="1:11" ht="19.5" customHeight="1">
      <c r="A294" s="526"/>
      <c r="B294" s="84"/>
      <c r="C294" s="77"/>
      <c r="D294" s="102"/>
      <c r="E294" s="76"/>
      <c r="F294" s="77"/>
      <c r="G294" s="102"/>
      <c r="H294" s="76"/>
      <c r="I294" s="77"/>
      <c r="J294" s="102"/>
      <c r="K294" s="76"/>
    </row>
    <row r="295" spans="1:11" ht="19.5" customHeight="1">
      <c r="A295" s="526"/>
      <c r="B295" s="82"/>
      <c r="C295" s="78"/>
      <c r="D295" s="102"/>
      <c r="E295" s="80"/>
      <c r="F295" s="77"/>
      <c r="G295" s="102"/>
      <c r="H295" s="76"/>
      <c r="I295" s="77"/>
      <c r="J295" s="102"/>
      <c r="K295" s="76"/>
    </row>
    <row r="296" spans="1:11" ht="19.5" customHeight="1">
      <c r="A296" s="526"/>
      <c r="B296" s="84"/>
      <c r="C296" s="77"/>
      <c r="D296" s="75"/>
      <c r="E296" s="76"/>
      <c r="F296" s="77"/>
      <c r="G296" s="75"/>
      <c r="H296" s="76"/>
      <c r="I296" s="77"/>
      <c r="J296" s="75"/>
      <c r="K296" s="76"/>
    </row>
    <row r="297" spans="1:11" ht="19.5" customHeight="1" thickBot="1">
      <c r="A297" s="526"/>
      <c r="B297" s="82"/>
      <c r="C297" s="78"/>
      <c r="D297" s="75"/>
      <c r="E297" s="80"/>
      <c r="F297" s="77"/>
      <c r="G297" s="75"/>
      <c r="H297" s="76"/>
      <c r="I297" s="77"/>
      <c r="J297" s="75"/>
      <c r="K297" s="76"/>
    </row>
    <row r="298" spans="1:11" ht="19.5" customHeight="1" thickBot="1">
      <c r="A298" s="527"/>
      <c r="B298" s="60" t="s">
        <v>142</v>
      </c>
      <c r="C298" s="85">
        <f>SUM(C293:C297)</f>
        <v>0</v>
      </c>
      <c r="D298" s="86"/>
      <c r="E298" s="95">
        <f>SUM(E293:E297)</f>
        <v>0</v>
      </c>
      <c r="F298" s="85">
        <f>SUM(F293:F297)</f>
        <v>0</v>
      </c>
      <c r="G298" s="86"/>
      <c r="H298" s="95">
        <f>SUM(H293:H297)</f>
        <v>0</v>
      </c>
      <c r="I298" s="85">
        <f>SUM(I293:I297)</f>
        <v>0</v>
      </c>
      <c r="J298" s="86"/>
      <c r="K298" s="95">
        <f>SUM(K293:K297)</f>
        <v>0</v>
      </c>
    </row>
    <row r="299" spans="1:11" ht="19.5" customHeight="1" hidden="1">
      <c r="A299" s="19"/>
      <c r="B299" s="20"/>
      <c r="C299" s="21"/>
      <c r="D299" s="21"/>
      <c r="E299" s="21"/>
      <c r="F299" s="21"/>
      <c r="G299" s="21"/>
      <c r="H299" s="21"/>
      <c r="I299" s="21"/>
      <c r="J299" s="21"/>
      <c r="K299" s="22"/>
    </row>
    <row r="300" spans="1:11" ht="19.5" customHeight="1" hidden="1">
      <c r="A300" s="525" t="s">
        <v>195</v>
      </c>
      <c r="B300" s="81"/>
      <c r="C300" s="74"/>
      <c r="D300" s="72"/>
      <c r="E300" s="73"/>
      <c r="F300" s="74"/>
      <c r="G300" s="72"/>
      <c r="H300" s="73"/>
      <c r="I300" s="74"/>
      <c r="J300" s="72"/>
      <c r="K300" s="73"/>
    </row>
    <row r="301" spans="1:11" ht="19.5" customHeight="1" hidden="1">
      <c r="A301" s="526"/>
      <c r="B301" s="84"/>
      <c r="C301" s="101"/>
      <c r="D301" s="102"/>
      <c r="E301" s="103"/>
      <c r="F301" s="101"/>
      <c r="G301" s="102"/>
      <c r="H301" s="103"/>
      <c r="I301" s="101"/>
      <c r="J301" s="102"/>
      <c r="K301" s="103"/>
    </row>
    <row r="302" spans="1:11" ht="19.5" customHeight="1" hidden="1">
      <c r="A302" s="526"/>
      <c r="B302" s="84"/>
      <c r="C302" s="101"/>
      <c r="D302" s="102"/>
      <c r="E302" s="103"/>
      <c r="F302" s="101"/>
      <c r="G302" s="102"/>
      <c r="H302" s="103"/>
      <c r="I302" s="101"/>
      <c r="J302" s="102"/>
      <c r="K302" s="103"/>
    </row>
    <row r="303" spans="1:11" ht="19.5" customHeight="1" hidden="1">
      <c r="A303" s="526"/>
      <c r="B303" s="84"/>
      <c r="C303" s="77"/>
      <c r="D303" s="75"/>
      <c r="E303" s="76"/>
      <c r="F303" s="77"/>
      <c r="G303" s="75"/>
      <c r="H303" s="76"/>
      <c r="I303" s="77"/>
      <c r="J303" s="75"/>
      <c r="K303" s="76"/>
    </row>
    <row r="304" spans="1:11" ht="19.5" customHeight="1" hidden="1">
      <c r="A304" s="526"/>
      <c r="B304" s="83"/>
      <c r="C304" s="78"/>
      <c r="D304" s="79"/>
      <c r="E304" s="80"/>
      <c r="F304" s="77"/>
      <c r="G304" s="75"/>
      <c r="H304" s="76"/>
      <c r="I304" s="77"/>
      <c r="J304" s="75"/>
      <c r="K304" s="76"/>
    </row>
    <row r="305" spans="1:11" ht="19.5" customHeight="1" hidden="1">
      <c r="A305" s="527"/>
      <c r="B305" s="60" t="s">
        <v>142</v>
      </c>
      <c r="C305" s="85">
        <f>SUM(C300:C304)</f>
        <v>0</v>
      </c>
      <c r="D305" s="86"/>
      <c r="E305" s="95">
        <f>SUM(E300:E304)</f>
        <v>0</v>
      </c>
      <c r="F305" s="85">
        <f>SUM(F300:F304)</f>
        <v>0</v>
      </c>
      <c r="G305" s="86"/>
      <c r="H305" s="95">
        <f>SUM(H300:H304)</f>
        <v>0</v>
      </c>
      <c r="I305" s="85">
        <f>SUM(I300:I304)</f>
        <v>0</v>
      </c>
      <c r="J305" s="86"/>
      <c r="K305" s="95">
        <f>SUM(K300:K304)</f>
        <v>0</v>
      </c>
    </row>
    <row r="306" spans="1:11" ht="19.5" customHeight="1" hidden="1">
      <c r="A306" s="19"/>
      <c r="B306" s="20"/>
      <c r="C306" s="21"/>
      <c r="D306" s="21"/>
      <c r="E306" s="21"/>
      <c r="F306" s="21"/>
      <c r="G306" s="21"/>
      <c r="H306" s="21"/>
      <c r="I306" s="21"/>
      <c r="J306" s="21"/>
      <c r="K306" s="22"/>
    </row>
    <row r="307" spans="1:11" ht="19.5" customHeight="1" hidden="1">
      <c r="A307" s="525" t="s">
        <v>196</v>
      </c>
      <c r="B307" s="81"/>
      <c r="C307" s="74"/>
      <c r="D307" s="72"/>
      <c r="E307" s="73"/>
      <c r="F307" s="74"/>
      <c r="G307" s="72"/>
      <c r="H307" s="73"/>
      <c r="I307" s="74"/>
      <c r="J307" s="72"/>
      <c r="K307" s="73"/>
    </row>
    <row r="308" spans="1:11" ht="19.5" customHeight="1" hidden="1">
      <c r="A308" s="526"/>
      <c r="B308" s="84"/>
      <c r="C308" s="101"/>
      <c r="D308" s="102"/>
      <c r="E308" s="103"/>
      <c r="F308" s="101"/>
      <c r="G308" s="102"/>
      <c r="H308" s="103"/>
      <c r="I308" s="101"/>
      <c r="J308" s="102"/>
      <c r="K308" s="103"/>
    </row>
    <row r="309" spans="1:11" ht="19.5" customHeight="1" hidden="1">
      <c r="A309" s="526"/>
      <c r="B309" s="84"/>
      <c r="C309" s="101"/>
      <c r="D309" s="102"/>
      <c r="E309" s="103"/>
      <c r="F309" s="101"/>
      <c r="G309" s="102"/>
      <c r="H309" s="103"/>
      <c r="I309" s="101"/>
      <c r="J309" s="102"/>
      <c r="K309" s="103"/>
    </row>
    <row r="310" spans="1:11" ht="19.5" customHeight="1" hidden="1">
      <c r="A310" s="526"/>
      <c r="B310" s="82"/>
      <c r="C310" s="77"/>
      <c r="D310" s="75"/>
      <c r="E310" s="76"/>
      <c r="F310" s="77"/>
      <c r="G310" s="75"/>
      <c r="H310" s="76"/>
      <c r="I310" s="77"/>
      <c r="J310" s="75"/>
      <c r="K310" s="76"/>
    </row>
    <row r="311" spans="1:11" ht="19.5" customHeight="1" hidden="1">
      <c r="A311" s="526"/>
      <c r="B311" s="83"/>
      <c r="C311" s="78"/>
      <c r="D311" s="79"/>
      <c r="E311" s="80"/>
      <c r="F311" s="77"/>
      <c r="G311" s="75"/>
      <c r="H311" s="76"/>
      <c r="I311" s="77"/>
      <c r="J311" s="75"/>
      <c r="K311" s="76"/>
    </row>
    <row r="312" spans="1:11" ht="19.5" customHeight="1" hidden="1">
      <c r="A312" s="527"/>
      <c r="B312" s="60" t="s">
        <v>142</v>
      </c>
      <c r="C312" s="85">
        <f>SUM(C307:C311)</f>
        <v>0</v>
      </c>
      <c r="D312" s="86"/>
      <c r="E312" s="95">
        <f>SUM(E307:E311)</f>
        <v>0</v>
      </c>
      <c r="F312" s="85">
        <f>SUM(F307:F311)</f>
        <v>0</v>
      </c>
      <c r="G312" s="86"/>
      <c r="H312" s="95">
        <f>SUM(H307:H311)</f>
        <v>0</v>
      </c>
      <c r="I312" s="85">
        <f>SUM(I307:I311)</f>
        <v>0</v>
      </c>
      <c r="J312" s="86"/>
      <c r="K312" s="95">
        <f>SUM(K307:K311)</f>
        <v>0</v>
      </c>
    </row>
    <row r="313" spans="1:11" ht="19.5" customHeight="1" thickBot="1">
      <c r="A313" s="19"/>
      <c r="B313" s="20"/>
      <c r="C313" s="21"/>
      <c r="D313" s="21"/>
      <c r="E313" s="21"/>
      <c r="F313" s="21"/>
      <c r="G313" s="21"/>
      <c r="H313" s="21"/>
      <c r="I313" s="21"/>
      <c r="J313" s="21"/>
      <c r="K313" s="22"/>
    </row>
    <row r="314" spans="1:11" ht="19.5" customHeight="1" thickBot="1">
      <c r="A314" s="547" t="s">
        <v>87</v>
      </c>
      <c r="B314" s="551"/>
      <c r="C314" s="87">
        <f>C275+C283+C291+C298+C305+C312</f>
        <v>0</v>
      </c>
      <c r="D314" s="88"/>
      <c r="E314" s="94">
        <f>E275+E283+E291+E298+E305+E312</f>
        <v>0</v>
      </c>
      <c r="F314" s="87">
        <f>F275+F283+F291+F298+F305+F312</f>
        <v>0</v>
      </c>
      <c r="G314" s="88"/>
      <c r="H314" s="94">
        <f>H275+H283+H291+H298+H305+H312</f>
        <v>0</v>
      </c>
      <c r="I314" s="87">
        <f>I275+I283+I291+I298+I305+I312</f>
        <v>0</v>
      </c>
      <c r="J314" s="88"/>
      <c r="K314" s="94">
        <f>K275+K283+K291+K298+K305+K312</f>
        <v>0</v>
      </c>
    </row>
    <row r="315" spans="1:11" ht="19.5" customHeight="1" thickBot="1">
      <c r="A315" s="19"/>
      <c r="B315" s="20"/>
      <c r="C315" s="21"/>
      <c r="D315" s="21"/>
      <c r="E315" s="21"/>
      <c r="F315" s="21"/>
      <c r="G315" s="21"/>
      <c r="H315" s="21"/>
      <c r="I315" s="21"/>
      <c r="J315" s="21"/>
      <c r="K315" s="22"/>
    </row>
    <row r="316" spans="1:11" ht="19.5" customHeight="1" thickBot="1">
      <c r="A316" s="548" t="s">
        <v>83</v>
      </c>
      <c r="B316" s="549"/>
      <c r="C316" s="549"/>
      <c r="D316" s="549"/>
      <c r="E316" s="549"/>
      <c r="F316" s="549"/>
      <c r="G316" s="549"/>
      <c r="H316" s="549"/>
      <c r="I316" s="549"/>
      <c r="J316" s="549"/>
      <c r="K316" s="550"/>
    </row>
    <row r="317" spans="1:11" ht="30.75" customHeight="1">
      <c r="A317" s="525" t="s">
        <v>197</v>
      </c>
      <c r="B317" s="81"/>
      <c r="C317" s="74"/>
      <c r="D317" s="72"/>
      <c r="E317" s="73"/>
      <c r="F317" s="74"/>
      <c r="G317" s="72"/>
      <c r="H317" s="73"/>
      <c r="I317" s="74"/>
      <c r="J317" s="72"/>
      <c r="K317" s="73"/>
    </row>
    <row r="318" spans="1:11" ht="30.75" customHeight="1">
      <c r="A318" s="526"/>
      <c r="B318" s="84"/>
      <c r="C318" s="77"/>
      <c r="D318" s="75"/>
      <c r="E318" s="76"/>
      <c r="F318" s="77"/>
      <c r="G318" s="75"/>
      <c r="H318" s="76"/>
      <c r="I318" s="77"/>
      <c r="J318" s="75"/>
      <c r="K318" s="76"/>
    </row>
    <row r="319" spans="1:11" ht="19.5" customHeight="1" thickBot="1">
      <c r="A319" s="526"/>
      <c r="B319" s="82"/>
      <c r="C319" s="77"/>
      <c r="D319" s="75"/>
      <c r="E319" s="76"/>
      <c r="F319" s="77"/>
      <c r="G319" s="75"/>
      <c r="H319" s="76"/>
      <c r="I319" s="77"/>
      <c r="J319" s="75"/>
      <c r="K319" s="76"/>
    </row>
    <row r="320" spans="1:11" ht="19.5" customHeight="1" hidden="1">
      <c r="A320" s="526"/>
      <c r="B320" s="82"/>
      <c r="C320" s="77"/>
      <c r="D320" s="75"/>
      <c r="E320" s="76"/>
      <c r="F320" s="77"/>
      <c r="G320" s="75"/>
      <c r="H320" s="76"/>
      <c r="I320" s="77"/>
      <c r="J320" s="75"/>
      <c r="K320" s="76"/>
    </row>
    <row r="321" spans="1:11" ht="19.5" customHeight="1" hidden="1">
      <c r="A321" s="526"/>
      <c r="B321" s="83"/>
      <c r="C321" s="78"/>
      <c r="D321" s="79"/>
      <c r="E321" s="80"/>
      <c r="F321" s="77"/>
      <c r="G321" s="75"/>
      <c r="H321" s="76"/>
      <c r="I321" s="77"/>
      <c r="J321" s="75"/>
      <c r="K321" s="76"/>
    </row>
    <row r="322" spans="1:11" ht="19.5" customHeight="1" thickBot="1">
      <c r="A322" s="527"/>
      <c r="B322" s="60" t="s">
        <v>142</v>
      </c>
      <c r="C322" s="85">
        <f>SUM(C317:C321)</f>
        <v>0</v>
      </c>
      <c r="D322" s="86"/>
      <c r="E322" s="95">
        <f>SUM(E317:E321)</f>
        <v>0</v>
      </c>
      <c r="F322" s="85">
        <f>SUM(F317:F321)</f>
        <v>0</v>
      </c>
      <c r="G322" s="86"/>
      <c r="H322" s="95">
        <f>SUM(H317:H321)</f>
        <v>0</v>
      </c>
      <c r="I322" s="85">
        <f>SUM(I317:I321)</f>
        <v>0</v>
      </c>
      <c r="J322" s="86"/>
      <c r="K322" s="95">
        <f>SUM(K317:K321)</f>
        <v>0</v>
      </c>
    </row>
    <row r="323" spans="1:11" ht="19.5" customHeight="1" thickBot="1">
      <c r="A323" s="19"/>
      <c r="B323" s="20"/>
      <c r="C323" s="21"/>
      <c r="D323" s="21"/>
      <c r="E323" s="21"/>
      <c r="F323" s="21"/>
      <c r="G323" s="21"/>
      <c r="H323" s="21"/>
      <c r="I323" s="21"/>
      <c r="J323" s="21"/>
      <c r="K323" s="22"/>
    </row>
    <row r="324" spans="1:11" ht="19.5" customHeight="1" hidden="1">
      <c r="A324" s="525" t="s">
        <v>198</v>
      </c>
      <c r="B324" s="81"/>
      <c r="C324" s="74"/>
      <c r="D324" s="72"/>
      <c r="E324" s="73"/>
      <c r="F324" s="74"/>
      <c r="G324" s="72"/>
      <c r="H324" s="73"/>
      <c r="I324" s="74"/>
      <c r="J324" s="72"/>
      <c r="K324" s="73"/>
    </row>
    <row r="325" spans="1:11" ht="19.5" customHeight="1" hidden="1">
      <c r="A325" s="526"/>
      <c r="B325" s="84"/>
      <c r="C325" s="77"/>
      <c r="D325" s="75"/>
      <c r="E325" s="76"/>
      <c r="F325" s="77"/>
      <c r="G325" s="75"/>
      <c r="H325" s="76"/>
      <c r="I325" s="77"/>
      <c r="J325" s="75"/>
      <c r="K325" s="76"/>
    </row>
    <row r="326" spans="1:11" ht="19.5" customHeight="1" hidden="1">
      <c r="A326" s="526"/>
      <c r="B326" s="82"/>
      <c r="C326" s="77"/>
      <c r="D326" s="75"/>
      <c r="E326" s="76"/>
      <c r="F326" s="77"/>
      <c r="G326" s="75"/>
      <c r="H326" s="76"/>
      <c r="I326" s="77"/>
      <c r="J326" s="75"/>
      <c r="K326" s="76"/>
    </row>
    <row r="327" spans="1:11" ht="19.5" customHeight="1" hidden="1">
      <c r="A327" s="526"/>
      <c r="B327" s="82"/>
      <c r="C327" s="77"/>
      <c r="D327" s="75"/>
      <c r="E327" s="76"/>
      <c r="F327" s="77"/>
      <c r="G327" s="75"/>
      <c r="H327" s="76"/>
      <c r="I327" s="77"/>
      <c r="J327" s="75"/>
      <c r="K327" s="76"/>
    </row>
    <row r="328" spans="1:11" ht="19.5" customHeight="1" hidden="1">
      <c r="A328" s="526"/>
      <c r="B328" s="83"/>
      <c r="C328" s="78"/>
      <c r="D328" s="79"/>
      <c r="E328" s="80"/>
      <c r="F328" s="77"/>
      <c r="G328" s="75"/>
      <c r="H328" s="76"/>
      <c r="I328" s="77"/>
      <c r="J328" s="75"/>
      <c r="K328" s="76"/>
    </row>
    <row r="329" spans="1:11" ht="19.5" customHeight="1" thickBot="1">
      <c r="A329" s="527"/>
      <c r="B329" s="60" t="s">
        <v>142</v>
      </c>
      <c r="C329" s="85">
        <f>SUM(C324:C328)</f>
        <v>0</v>
      </c>
      <c r="D329" s="86"/>
      <c r="E329" s="95">
        <f>SUM(E324:E328)</f>
        <v>0</v>
      </c>
      <c r="F329" s="85">
        <f>SUM(F324:F328)</f>
        <v>0</v>
      </c>
      <c r="G329" s="86"/>
      <c r="H329" s="95">
        <f>SUM(H324:H328)</f>
        <v>0</v>
      </c>
      <c r="I329" s="85">
        <f>SUM(I324:I328)</f>
        <v>0</v>
      </c>
      <c r="J329" s="86"/>
      <c r="K329" s="95">
        <f>SUM(K324:K328)</f>
        <v>0</v>
      </c>
    </row>
    <row r="330" spans="1:11" ht="19.5" customHeight="1" thickBot="1">
      <c r="A330" s="19"/>
      <c r="B330" s="20"/>
      <c r="C330" s="21"/>
      <c r="D330" s="21"/>
      <c r="E330" s="21"/>
      <c r="F330" s="21"/>
      <c r="G330" s="21"/>
      <c r="H330" s="21"/>
      <c r="I330" s="21"/>
      <c r="J330" s="21"/>
      <c r="K330" s="22"/>
    </row>
    <row r="331" spans="1:11" ht="19.5" customHeight="1" thickBot="1">
      <c r="A331" s="547" t="s">
        <v>84</v>
      </c>
      <c r="B331" s="551"/>
      <c r="C331" s="87">
        <f>C322+C329</f>
        <v>0</v>
      </c>
      <c r="D331" s="88"/>
      <c r="E331" s="94">
        <f>E322+E329</f>
        <v>0</v>
      </c>
      <c r="F331" s="87">
        <f>F322+F329</f>
        <v>0</v>
      </c>
      <c r="G331" s="88"/>
      <c r="H331" s="94">
        <f>H322+H329</f>
        <v>0</v>
      </c>
      <c r="I331" s="87">
        <f>I322+I329</f>
        <v>0</v>
      </c>
      <c r="J331" s="88"/>
      <c r="K331" s="94">
        <f>K322+K329</f>
        <v>0</v>
      </c>
    </row>
    <row r="332" spans="1:11" ht="19.5" customHeight="1" hidden="1">
      <c r="A332" s="19"/>
      <c r="B332" s="20"/>
      <c r="C332" s="21"/>
      <c r="D332" s="21"/>
      <c r="E332" s="21"/>
      <c r="F332" s="21"/>
      <c r="G332" s="21"/>
      <c r="H332" s="21"/>
      <c r="I332" s="21"/>
      <c r="J332" s="21"/>
      <c r="K332" s="22"/>
    </row>
    <row r="333" spans="1:11" ht="19.5" customHeight="1" hidden="1">
      <c r="A333" s="518" t="s">
        <v>85</v>
      </c>
      <c r="B333" s="519"/>
      <c r="C333" s="519"/>
      <c r="D333" s="519"/>
      <c r="E333" s="519"/>
      <c r="F333" s="519"/>
      <c r="G333" s="519"/>
      <c r="H333" s="519"/>
      <c r="I333" s="519"/>
      <c r="J333" s="519"/>
      <c r="K333" s="520"/>
    </row>
    <row r="334" spans="1:11" ht="19.5" customHeight="1" hidden="1">
      <c r="A334" s="525" t="s">
        <v>199</v>
      </c>
      <c r="B334" s="81"/>
      <c r="C334" s="74"/>
      <c r="D334" s="72"/>
      <c r="E334" s="73"/>
      <c r="F334" s="74"/>
      <c r="G334" s="72"/>
      <c r="H334" s="73"/>
      <c r="I334" s="74"/>
      <c r="J334" s="72"/>
      <c r="K334" s="73"/>
    </row>
    <row r="335" spans="1:11" ht="19.5" customHeight="1" hidden="1">
      <c r="A335" s="526"/>
      <c r="B335" s="84"/>
      <c r="C335" s="77"/>
      <c r="D335" s="75"/>
      <c r="E335" s="76"/>
      <c r="F335" s="77"/>
      <c r="G335" s="75"/>
      <c r="H335" s="76"/>
      <c r="I335" s="77"/>
      <c r="J335" s="75"/>
      <c r="K335" s="76"/>
    </row>
    <row r="336" spans="1:11" ht="19.5" customHeight="1" hidden="1">
      <c r="A336" s="526"/>
      <c r="B336" s="82"/>
      <c r="C336" s="77"/>
      <c r="D336" s="75"/>
      <c r="E336" s="76"/>
      <c r="F336" s="77"/>
      <c r="G336" s="75"/>
      <c r="H336" s="76"/>
      <c r="I336" s="77"/>
      <c r="J336" s="75"/>
      <c r="K336" s="76"/>
    </row>
    <row r="337" spans="1:11" ht="19.5" customHeight="1" hidden="1">
      <c r="A337" s="526"/>
      <c r="B337" s="82"/>
      <c r="C337" s="77"/>
      <c r="D337" s="75"/>
      <c r="E337" s="76"/>
      <c r="F337" s="77"/>
      <c r="G337" s="75"/>
      <c r="H337" s="76"/>
      <c r="I337" s="77"/>
      <c r="J337" s="75"/>
      <c r="K337" s="76"/>
    </row>
    <row r="338" spans="1:11" ht="19.5" customHeight="1" hidden="1">
      <c r="A338" s="526"/>
      <c r="B338" s="83"/>
      <c r="C338" s="78"/>
      <c r="D338" s="79"/>
      <c r="E338" s="80"/>
      <c r="F338" s="77"/>
      <c r="G338" s="75"/>
      <c r="H338" s="76"/>
      <c r="I338" s="77"/>
      <c r="J338" s="75"/>
      <c r="K338" s="76"/>
    </row>
    <row r="339" spans="1:11" ht="19.5" customHeight="1" hidden="1">
      <c r="A339" s="527"/>
      <c r="B339" s="60" t="s">
        <v>142</v>
      </c>
      <c r="C339" s="85">
        <f>SUM(C334:C338)</f>
        <v>0</v>
      </c>
      <c r="D339" s="86"/>
      <c r="E339" s="95">
        <f>SUM(E334:E338)</f>
        <v>0</v>
      </c>
      <c r="F339" s="85">
        <f>SUM(F334:F338)</f>
        <v>0</v>
      </c>
      <c r="G339" s="86"/>
      <c r="H339" s="95">
        <f>SUM(H334:H338)</f>
        <v>0</v>
      </c>
      <c r="I339" s="85">
        <f>SUM(I334:I338)</f>
        <v>0</v>
      </c>
      <c r="J339" s="86"/>
      <c r="K339" s="95">
        <f>SUM(K334:K338)</f>
        <v>0</v>
      </c>
    </row>
    <row r="340" spans="1:11" ht="19.5" customHeight="1" hidden="1">
      <c r="A340" s="19"/>
      <c r="B340" s="20"/>
      <c r="C340" s="21"/>
      <c r="D340" s="21"/>
      <c r="E340" s="21"/>
      <c r="F340" s="21"/>
      <c r="G340" s="21"/>
      <c r="H340" s="21"/>
      <c r="I340" s="21"/>
      <c r="J340" s="21"/>
      <c r="K340" s="22"/>
    </row>
    <row r="341" spans="1:11" ht="19.5" customHeight="1" hidden="1">
      <c r="A341" s="547" t="s">
        <v>86</v>
      </c>
      <c r="B341" s="494"/>
      <c r="C341" s="87">
        <f>C339</f>
        <v>0</v>
      </c>
      <c r="D341" s="88"/>
      <c r="E341" s="94">
        <f>E339</f>
        <v>0</v>
      </c>
      <c r="F341" s="87">
        <f>F339</f>
        <v>0</v>
      </c>
      <c r="G341" s="88"/>
      <c r="H341" s="94">
        <f>H339</f>
        <v>0</v>
      </c>
      <c r="I341" s="87">
        <f>I339</f>
        <v>0</v>
      </c>
      <c r="J341" s="88"/>
      <c r="K341" s="94">
        <f>K339</f>
        <v>0</v>
      </c>
    </row>
    <row r="342" spans="1:11" ht="19.5" customHeight="1" thickBot="1">
      <c r="A342" s="19"/>
      <c r="B342" s="20"/>
      <c r="C342" s="21"/>
      <c r="D342" s="21"/>
      <c r="E342" s="21"/>
      <c r="F342" s="21"/>
      <c r="G342" s="21"/>
      <c r="H342" s="21"/>
      <c r="I342" s="21"/>
      <c r="J342" s="21"/>
      <c r="K342" s="22"/>
    </row>
    <row r="343" spans="1:11" ht="19.5" customHeight="1" thickBot="1">
      <c r="A343" s="552" t="s">
        <v>10</v>
      </c>
      <c r="B343" s="553"/>
      <c r="C343" s="98">
        <f>C221+C266+C314+C331+C341</f>
        <v>0</v>
      </c>
      <c r="D343" s="99"/>
      <c r="E343" s="100">
        <f>E221+E266+E314+E331+E341</f>
        <v>0</v>
      </c>
      <c r="F343" s="98">
        <f>F221+F266+F314+F331+F341</f>
        <v>0</v>
      </c>
      <c r="G343" s="99"/>
      <c r="H343" s="100">
        <f>H221+H266+H314+H331+H341</f>
        <v>0</v>
      </c>
      <c r="I343" s="98">
        <f>I221+I266+I314+I331+I341</f>
        <v>0</v>
      </c>
      <c r="J343" s="99"/>
      <c r="K343" s="100">
        <f>K221+K266+K314+K331+K341</f>
        <v>0</v>
      </c>
    </row>
    <row r="344" spans="1:11" ht="19.5" customHeight="1" thickBot="1">
      <c r="A344" s="19"/>
      <c r="B344" s="20"/>
      <c r="C344" s="21"/>
      <c r="D344" s="21"/>
      <c r="E344" s="21"/>
      <c r="F344" s="21"/>
      <c r="G344" s="21"/>
      <c r="H344" s="21"/>
      <c r="I344" s="21"/>
      <c r="J344" s="21"/>
      <c r="K344" s="22"/>
    </row>
    <row r="345" spans="1:11" ht="19.5" customHeight="1" thickBot="1">
      <c r="A345" s="541" t="s">
        <v>10</v>
      </c>
      <c r="B345" s="542"/>
      <c r="C345" s="89">
        <f>C343</f>
        <v>0</v>
      </c>
      <c r="D345" s="89">
        <f aca="true" t="shared" si="0" ref="D345:K345">D343</f>
        <v>0</v>
      </c>
      <c r="E345" s="89">
        <f t="shared" si="0"/>
        <v>0</v>
      </c>
      <c r="F345" s="89">
        <f t="shared" si="0"/>
        <v>0</v>
      </c>
      <c r="G345" s="89">
        <f t="shared" si="0"/>
        <v>0</v>
      </c>
      <c r="H345" s="89">
        <f t="shared" si="0"/>
        <v>0</v>
      </c>
      <c r="I345" s="89">
        <f t="shared" si="0"/>
        <v>0</v>
      </c>
      <c r="J345" s="89">
        <f t="shared" si="0"/>
        <v>0</v>
      </c>
      <c r="K345" s="89">
        <f t="shared" si="0"/>
        <v>0</v>
      </c>
    </row>
    <row r="346" ht="15" customHeight="1"/>
    <row r="347" ht="15" customHeight="1">
      <c r="A347" s="41" t="s">
        <v>470</v>
      </c>
    </row>
    <row r="348" spans="1:11" ht="15" customHeight="1">
      <c r="A348" s="64"/>
      <c r="B348" s="170"/>
      <c r="C348" s="150"/>
      <c r="D348" s="150"/>
      <c r="E348" s="150"/>
      <c r="F348" s="150"/>
      <c r="G348" s="150"/>
      <c r="H348" s="150"/>
      <c r="I348" s="150"/>
      <c r="J348" s="150"/>
      <c r="K348" s="150"/>
    </row>
    <row r="349" spans="1:11" ht="15" customHeight="1" hidden="1">
      <c r="A349" s="64"/>
      <c r="B349" s="170"/>
      <c r="C349" s="150"/>
      <c r="D349" s="150"/>
      <c r="E349" s="150"/>
      <c r="F349" s="150"/>
      <c r="G349" s="150"/>
      <c r="H349" s="150"/>
      <c r="I349" s="150"/>
      <c r="J349" s="150"/>
      <c r="K349" s="150"/>
    </row>
    <row r="350" spans="1:11" ht="15" customHeight="1" hidden="1">
      <c r="A350" s="64"/>
      <c r="B350" s="170"/>
      <c r="C350" s="150"/>
      <c r="D350" s="150"/>
      <c r="E350" s="150"/>
      <c r="F350" s="150"/>
      <c r="G350" s="150"/>
      <c r="H350" s="150"/>
      <c r="I350" s="150"/>
      <c r="J350" s="150"/>
      <c r="K350" s="150"/>
    </row>
    <row r="351" spans="1:11" ht="15" customHeight="1" hidden="1">
      <c r="A351" s="64"/>
      <c r="B351" s="170"/>
      <c r="C351" s="150"/>
      <c r="D351" s="150"/>
      <c r="E351" s="150"/>
      <c r="F351" s="150"/>
      <c r="G351" s="150"/>
      <c r="H351" s="150"/>
      <c r="I351" s="150"/>
      <c r="J351" s="150"/>
      <c r="K351" s="150"/>
    </row>
    <row r="352" spans="1:11" ht="15" customHeight="1" hidden="1">
      <c r="A352" s="64"/>
      <c r="B352" s="170"/>
      <c r="C352" s="150"/>
      <c r="D352" s="150"/>
      <c r="E352" s="150"/>
      <c r="F352" s="150"/>
      <c r="G352" s="150"/>
      <c r="H352" s="150"/>
      <c r="I352" s="150"/>
      <c r="J352" s="150"/>
      <c r="K352" s="150"/>
    </row>
    <row r="353" spans="1:11" ht="15" customHeight="1" hidden="1">
      <c r="A353" s="64"/>
      <c r="B353" s="170"/>
      <c r="C353" s="150"/>
      <c r="D353" s="150"/>
      <c r="E353" s="150"/>
      <c r="F353" s="150"/>
      <c r="G353" s="150"/>
      <c r="H353" s="150"/>
      <c r="I353" s="150"/>
      <c r="J353" s="150"/>
      <c r="K353" s="150"/>
    </row>
    <row r="354" spans="1:11" ht="15" customHeight="1" hidden="1">
      <c r="A354" s="64"/>
      <c r="B354" s="170"/>
      <c r="C354" s="150"/>
      <c r="D354" s="150"/>
      <c r="E354" s="150"/>
      <c r="F354" s="150"/>
      <c r="G354" s="150"/>
      <c r="H354" s="150"/>
      <c r="I354" s="150"/>
      <c r="J354" s="150"/>
      <c r="K354" s="150"/>
    </row>
  </sheetData>
  <sheetProtection/>
  <mergeCells count="91">
    <mergeCell ref="A4:K4"/>
    <mergeCell ref="H6:K6"/>
    <mergeCell ref="A7:B7"/>
    <mergeCell ref="C7:K7"/>
    <mergeCell ref="A8:B8"/>
    <mergeCell ref="C8:K8"/>
    <mergeCell ref="C9:K9"/>
    <mergeCell ref="C10:K10"/>
    <mergeCell ref="C11:K11"/>
    <mergeCell ref="C12:K12"/>
    <mergeCell ref="C13:K13"/>
    <mergeCell ref="C14:K14"/>
    <mergeCell ref="C15:K15"/>
    <mergeCell ref="C16:K16"/>
    <mergeCell ref="C17:K17"/>
    <mergeCell ref="C18:K18"/>
    <mergeCell ref="A19:K19"/>
    <mergeCell ref="A20:K20"/>
    <mergeCell ref="A21:K21"/>
    <mergeCell ref="A22:B22"/>
    <mergeCell ref="C22:E22"/>
    <mergeCell ref="F22:H22"/>
    <mergeCell ref="I22:K22"/>
    <mergeCell ref="A23:A24"/>
    <mergeCell ref="B23:B24"/>
    <mergeCell ref="C23:D23"/>
    <mergeCell ref="E23:E24"/>
    <mergeCell ref="F23:G23"/>
    <mergeCell ref="H23:H24"/>
    <mergeCell ref="I23:J23"/>
    <mergeCell ref="K23:K24"/>
    <mergeCell ref="A25:A32"/>
    <mergeCell ref="A34:A39"/>
    <mergeCell ref="A41:A46"/>
    <mergeCell ref="A48:A53"/>
    <mergeCell ref="A55:A61"/>
    <mergeCell ref="A63:A69"/>
    <mergeCell ref="A70:B70"/>
    <mergeCell ref="A72:K72"/>
    <mergeCell ref="A73:A80"/>
    <mergeCell ref="A82:A88"/>
    <mergeCell ref="A90:A96"/>
    <mergeCell ref="A98:A109"/>
    <mergeCell ref="A111:A116"/>
    <mergeCell ref="A118:A123"/>
    <mergeCell ref="A124:B124"/>
    <mergeCell ref="A126:K126"/>
    <mergeCell ref="A127:A131"/>
    <mergeCell ref="A133:A137"/>
    <mergeCell ref="A139:A144"/>
    <mergeCell ref="A146:A151"/>
    <mergeCell ref="A153:A158"/>
    <mergeCell ref="A160:A165"/>
    <mergeCell ref="A166:B166"/>
    <mergeCell ref="A168:K168"/>
    <mergeCell ref="A169:A174"/>
    <mergeCell ref="A176:A181"/>
    <mergeCell ref="A182:B182"/>
    <mergeCell ref="A184:K184"/>
    <mergeCell ref="A185:A190"/>
    <mergeCell ref="A192:A197"/>
    <mergeCell ref="A199:A204"/>
    <mergeCell ref="A206:A211"/>
    <mergeCell ref="A213:A218"/>
    <mergeCell ref="A219:B219"/>
    <mergeCell ref="A221:B221"/>
    <mergeCell ref="A223:K223"/>
    <mergeCell ref="A224:A229"/>
    <mergeCell ref="A231:A236"/>
    <mergeCell ref="A238:A243"/>
    <mergeCell ref="A245:A250"/>
    <mergeCell ref="A252:A257"/>
    <mergeCell ref="A259:A264"/>
    <mergeCell ref="A266:B266"/>
    <mergeCell ref="A268:K268"/>
    <mergeCell ref="A269:A275"/>
    <mergeCell ref="A277:A283"/>
    <mergeCell ref="A285:A291"/>
    <mergeCell ref="A293:A298"/>
    <mergeCell ref="A300:A305"/>
    <mergeCell ref="A307:A312"/>
    <mergeCell ref="A314:B314"/>
    <mergeCell ref="A341:B341"/>
    <mergeCell ref="A343:B343"/>
    <mergeCell ref="A345:B345"/>
    <mergeCell ref="A316:K316"/>
    <mergeCell ref="A317:A322"/>
    <mergeCell ref="A324:A329"/>
    <mergeCell ref="A331:B331"/>
    <mergeCell ref="A333:K333"/>
    <mergeCell ref="A334:A33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Q22"/>
  <sheetViews>
    <sheetView zoomScalePageLayoutView="0" workbookViewId="0" topLeftCell="A2">
      <selection activeCell="E16" sqref="E16"/>
    </sheetView>
  </sheetViews>
  <sheetFormatPr defaultColWidth="9.140625" defaultRowHeight="12.75"/>
  <cols>
    <col min="1" max="1" width="12.421875" style="41" customWidth="1"/>
    <col min="2" max="2" width="22.8515625" style="41" customWidth="1"/>
    <col min="3" max="3" width="10.140625" style="41" customWidth="1"/>
    <col min="4" max="4" width="24.7109375" style="41" customWidth="1"/>
    <col min="5" max="5" width="14.57421875" style="41" customWidth="1"/>
    <col min="6" max="6" width="15.28125" style="41" customWidth="1"/>
    <col min="7" max="7" width="13.7109375" style="41" customWidth="1"/>
    <col min="8" max="8" width="15.140625" style="41" customWidth="1"/>
    <col min="9" max="9" width="9.8515625" style="41" customWidth="1"/>
    <col min="10" max="10" width="9.28125" style="41" customWidth="1"/>
    <col min="11" max="11" width="11.7109375" style="41" customWidth="1"/>
    <col min="12" max="12" width="8.8515625" style="41" customWidth="1"/>
    <col min="13" max="13" width="12.7109375" style="41" customWidth="1"/>
    <col min="14" max="14" width="13.421875" style="41" customWidth="1"/>
    <col min="15" max="15" width="10.140625" style="41" customWidth="1"/>
    <col min="16" max="16" width="9.28125" style="41" bestFit="1" customWidth="1"/>
    <col min="17" max="17" width="11.57421875" style="41" customWidth="1"/>
    <col min="18" max="16384" width="9.140625" style="41" customWidth="1"/>
  </cols>
  <sheetData>
    <row r="1" ht="12.75" customHeight="1" hidden="1"/>
    <row r="2" spans="1:17" s="40" customFormat="1" ht="22.5" customHeight="1">
      <c r="A2" s="485" t="s">
        <v>416</v>
      </c>
      <c r="B2" s="591"/>
      <c r="C2" s="591"/>
      <c r="D2" s="591"/>
      <c r="E2" s="591"/>
      <c r="F2" s="591"/>
      <c r="G2" s="591"/>
      <c r="H2" s="591"/>
      <c r="I2" s="591"/>
      <c r="J2" s="591"/>
      <c r="K2" s="591"/>
      <c r="L2" s="591"/>
      <c r="M2" s="591"/>
      <c r="N2" s="591"/>
      <c r="O2" s="591"/>
      <c r="P2" s="591"/>
      <c r="Q2" s="591"/>
    </row>
    <row r="3" spans="1:16" s="29" customFormat="1" ht="21.75" customHeight="1">
      <c r="A3" s="29" t="s">
        <v>40</v>
      </c>
      <c r="C3" s="31"/>
      <c r="D3" s="335" t="s">
        <v>441</v>
      </c>
      <c r="E3" s="31"/>
      <c r="F3" s="42"/>
      <c r="G3" s="42"/>
      <c r="H3" s="42"/>
      <c r="I3" s="42"/>
      <c r="J3" s="42"/>
      <c r="K3" s="42"/>
      <c r="L3" s="42"/>
      <c r="M3" s="42"/>
      <c r="N3" s="42"/>
      <c r="O3" s="42"/>
      <c r="P3" s="42"/>
    </row>
    <row r="4" spans="1:17" s="29" customFormat="1" ht="21.75" customHeight="1" thickBot="1">
      <c r="A4" s="43" t="s">
        <v>140</v>
      </c>
      <c r="B4" s="43"/>
      <c r="C4" s="44"/>
      <c r="D4" s="43"/>
      <c r="E4" s="44"/>
      <c r="F4" s="45"/>
      <c r="G4" s="47"/>
      <c r="H4" s="47"/>
      <c r="I4" s="47"/>
      <c r="J4" s="47"/>
      <c r="K4" s="47"/>
      <c r="L4" s="47"/>
      <c r="M4" s="47"/>
      <c r="N4" s="487" t="s">
        <v>419</v>
      </c>
      <c r="O4" s="592"/>
      <c r="P4" s="592"/>
      <c r="Q4" s="592"/>
    </row>
    <row r="5" spans="1:17" s="37" customFormat="1" ht="63.75" customHeight="1" thickBot="1">
      <c r="A5" s="588" t="s">
        <v>143</v>
      </c>
      <c r="B5" s="593" t="s">
        <v>144</v>
      </c>
      <c r="C5" s="585" t="s">
        <v>36</v>
      </c>
      <c r="D5" s="588" t="s">
        <v>145</v>
      </c>
      <c r="E5" s="585" t="s">
        <v>37</v>
      </c>
      <c r="F5" s="334" t="s">
        <v>141</v>
      </c>
      <c r="G5" s="334" t="s">
        <v>417</v>
      </c>
      <c r="H5" s="556" t="s">
        <v>254</v>
      </c>
      <c r="I5" s="557"/>
      <c r="J5" s="558"/>
      <c r="K5" s="556" t="s">
        <v>264</v>
      </c>
      <c r="L5" s="557"/>
      <c r="M5" s="558"/>
      <c r="N5" s="556" t="s">
        <v>418</v>
      </c>
      <c r="O5" s="557"/>
      <c r="P5" s="558"/>
      <c r="Q5" s="589" t="s">
        <v>266</v>
      </c>
    </row>
    <row r="6" spans="1:17" s="37" customFormat="1" ht="21.75" customHeight="1" thickBot="1">
      <c r="A6" s="588"/>
      <c r="B6" s="593"/>
      <c r="C6" s="585"/>
      <c r="D6" s="588"/>
      <c r="E6" s="585"/>
      <c r="F6" s="586" t="s">
        <v>142</v>
      </c>
      <c r="G6" s="586" t="s">
        <v>142</v>
      </c>
      <c r="H6" s="569" t="s">
        <v>137</v>
      </c>
      <c r="I6" s="577" t="s">
        <v>38</v>
      </c>
      <c r="J6" s="586" t="s">
        <v>142</v>
      </c>
      <c r="K6" s="569" t="s">
        <v>137</v>
      </c>
      <c r="L6" s="577" t="s">
        <v>38</v>
      </c>
      <c r="M6" s="586" t="s">
        <v>142</v>
      </c>
      <c r="N6" s="569" t="s">
        <v>137</v>
      </c>
      <c r="O6" s="577" t="s">
        <v>38</v>
      </c>
      <c r="P6" s="586" t="s">
        <v>142</v>
      </c>
      <c r="Q6" s="590"/>
    </row>
    <row r="7" spans="1:17" s="37" customFormat="1" ht="45" customHeight="1" thickBot="1">
      <c r="A7" s="588"/>
      <c r="B7" s="593"/>
      <c r="C7" s="585"/>
      <c r="D7" s="588"/>
      <c r="E7" s="585"/>
      <c r="F7" s="587"/>
      <c r="G7" s="587"/>
      <c r="H7" s="570"/>
      <c r="I7" s="578"/>
      <c r="J7" s="587"/>
      <c r="K7" s="570"/>
      <c r="L7" s="578"/>
      <c r="M7" s="587"/>
      <c r="N7" s="570"/>
      <c r="O7" s="578"/>
      <c r="P7" s="587"/>
      <c r="Q7" s="578"/>
    </row>
    <row r="8" spans="1:17" s="48" customFormat="1" ht="22.5" customHeight="1" thickBot="1">
      <c r="A8" s="566" t="s">
        <v>136</v>
      </c>
      <c r="B8" s="567"/>
      <c r="C8" s="567"/>
      <c r="D8" s="567"/>
      <c r="E8" s="568"/>
      <c r="F8" s="214">
        <f>F11</f>
        <v>0</v>
      </c>
      <c r="G8" s="214">
        <f aca="true" t="shared" si="0" ref="G8:Q8">G11</f>
        <v>0</v>
      </c>
      <c r="H8" s="214">
        <f t="shared" si="0"/>
        <v>0</v>
      </c>
      <c r="I8" s="214">
        <f t="shared" si="0"/>
        <v>0</v>
      </c>
      <c r="J8" s="214">
        <f t="shared" si="0"/>
        <v>0</v>
      </c>
      <c r="K8" s="214">
        <f t="shared" si="0"/>
        <v>0</v>
      </c>
      <c r="L8" s="214">
        <f t="shared" si="0"/>
        <v>0</v>
      </c>
      <c r="M8" s="214">
        <f t="shared" si="0"/>
        <v>0</v>
      </c>
      <c r="N8" s="214">
        <f t="shared" si="0"/>
        <v>0</v>
      </c>
      <c r="O8" s="214">
        <f t="shared" si="0"/>
        <v>0</v>
      </c>
      <c r="P8" s="214">
        <f t="shared" si="0"/>
        <v>0</v>
      </c>
      <c r="Q8" s="214">
        <f t="shared" si="0"/>
        <v>0</v>
      </c>
    </row>
    <row r="9" spans="3:17" s="30" customFormat="1" ht="4.5" customHeight="1">
      <c r="C9" s="49"/>
      <c r="E9" s="49"/>
      <c r="F9" s="50"/>
      <c r="G9" s="50"/>
      <c r="H9" s="50"/>
      <c r="I9" s="50"/>
      <c r="J9" s="50"/>
      <c r="K9" s="50"/>
      <c r="L9" s="50"/>
      <c r="M9" s="50"/>
      <c r="N9" s="50"/>
      <c r="O9" s="50"/>
      <c r="P9" s="50"/>
      <c r="Q9" s="50"/>
    </row>
    <row r="10" spans="1:17" s="30" customFormat="1" ht="4.5" customHeight="1" thickBot="1">
      <c r="A10" s="207"/>
      <c r="B10" s="207"/>
      <c r="C10" s="208"/>
      <c r="D10" s="207"/>
      <c r="E10" s="208"/>
      <c r="F10" s="209"/>
      <c r="G10" s="209"/>
      <c r="H10" s="209"/>
      <c r="I10" s="209"/>
      <c r="J10" s="209"/>
      <c r="K10" s="209"/>
      <c r="L10" s="209"/>
      <c r="M10" s="209"/>
      <c r="N10" s="209"/>
      <c r="O10" s="209"/>
      <c r="P10" s="209"/>
      <c r="Q10" s="209"/>
    </row>
    <row r="11" spans="1:17" s="51" customFormat="1" ht="21.75" customHeight="1" thickBot="1">
      <c r="A11" s="579" t="s">
        <v>7</v>
      </c>
      <c r="B11" s="580"/>
      <c r="C11" s="580"/>
      <c r="D11" s="580"/>
      <c r="E11" s="581"/>
      <c r="F11" s="210">
        <f>F13</f>
        <v>0</v>
      </c>
      <c r="G11" s="210">
        <f aca="true" t="shared" si="1" ref="G11:Q11">G13</f>
        <v>0</v>
      </c>
      <c r="H11" s="210">
        <f t="shared" si="1"/>
        <v>0</v>
      </c>
      <c r="I11" s="210">
        <f t="shared" si="1"/>
        <v>0</v>
      </c>
      <c r="J11" s="210">
        <f t="shared" si="1"/>
        <v>0</v>
      </c>
      <c r="K11" s="210">
        <f t="shared" si="1"/>
        <v>0</v>
      </c>
      <c r="L11" s="210">
        <f t="shared" si="1"/>
        <v>0</v>
      </c>
      <c r="M11" s="210">
        <f t="shared" si="1"/>
        <v>0</v>
      </c>
      <c r="N11" s="210">
        <f t="shared" si="1"/>
        <v>0</v>
      </c>
      <c r="O11" s="210">
        <f t="shared" si="1"/>
        <v>0</v>
      </c>
      <c r="P11" s="210">
        <f t="shared" si="1"/>
        <v>0</v>
      </c>
      <c r="Q11" s="210">
        <f t="shared" si="1"/>
        <v>0</v>
      </c>
    </row>
    <row r="12" spans="1:17" s="30" customFormat="1" ht="4.5" customHeight="1" thickBot="1">
      <c r="A12" s="207"/>
      <c r="B12" s="207"/>
      <c r="C12" s="208"/>
      <c r="D12" s="207"/>
      <c r="E12" s="208"/>
      <c r="F12" s="209"/>
      <c r="G12" s="209"/>
      <c r="H12" s="209"/>
      <c r="I12" s="209"/>
      <c r="J12" s="209"/>
      <c r="K12" s="209"/>
      <c r="L12" s="209"/>
      <c r="M12" s="209"/>
      <c r="N12" s="209"/>
      <c r="O12" s="209"/>
      <c r="P12" s="209"/>
      <c r="Q12" s="209"/>
    </row>
    <row r="13" spans="1:17" s="6" customFormat="1" ht="21" customHeight="1" thickBot="1">
      <c r="A13" s="582" t="s">
        <v>265</v>
      </c>
      <c r="B13" s="583"/>
      <c r="C13" s="583"/>
      <c r="D13" s="583"/>
      <c r="E13" s="584"/>
      <c r="F13" s="206">
        <f aca="true" t="shared" si="2" ref="F13:Q13">SUM(F14:F15)</f>
        <v>0</v>
      </c>
      <c r="G13" s="206">
        <f t="shared" si="2"/>
        <v>0</v>
      </c>
      <c r="H13" s="206">
        <f t="shared" si="2"/>
        <v>0</v>
      </c>
      <c r="I13" s="206">
        <f t="shared" si="2"/>
        <v>0</v>
      </c>
      <c r="J13" s="206">
        <f t="shared" si="2"/>
        <v>0</v>
      </c>
      <c r="K13" s="206">
        <f t="shared" si="2"/>
        <v>0</v>
      </c>
      <c r="L13" s="206">
        <f t="shared" si="2"/>
        <v>0</v>
      </c>
      <c r="M13" s="206">
        <f t="shared" si="2"/>
        <v>0</v>
      </c>
      <c r="N13" s="206">
        <f t="shared" si="2"/>
        <v>0</v>
      </c>
      <c r="O13" s="206">
        <f t="shared" si="2"/>
        <v>0</v>
      </c>
      <c r="P13" s="206">
        <f t="shared" si="2"/>
        <v>0</v>
      </c>
      <c r="Q13" s="206">
        <f t="shared" si="2"/>
        <v>0</v>
      </c>
    </row>
    <row r="14" spans="1:17" s="34" customFormat="1" ht="30" customHeight="1">
      <c r="A14" s="571" t="s">
        <v>2</v>
      </c>
      <c r="B14" s="573" t="s">
        <v>260</v>
      </c>
      <c r="C14" s="575" t="s">
        <v>8</v>
      </c>
      <c r="D14" s="573" t="s">
        <v>434</v>
      </c>
      <c r="E14" s="575" t="s">
        <v>472</v>
      </c>
      <c r="F14" s="565">
        <f>J14</f>
        <v>0</v>
      </c>
      <c r="G14" s="565">
        <v>0</v>
      </c>
      <c r="H14" s="565"/>
      <c r="I14" s="563"/>
      <c r="J14" s="559">
        <f>SUM(H14:I14)</f>
        <v>0</v>
      </c>
      <c r="K14" s="565"/>
      <c r="L14" s="563"/>
      <c r="M14" s="559">
        <f>SUM(K14:L14)</f>
        <v>0</v>
      </c>
      <c r="N14" s="565"/>
      <c r="O14" s="563"/>
      <c r="P14" s="559">
        <f>SUM(N14:O14)</f>
        <v>0</v>
      </c>
      <c r="Q14" s="561">
        <f>J14+M14+P14</f>
        <v>0</v>
      </c>
    </row>
    <row r="15" spans="1:17" s="34" customFormat="1" ht="21.75" customHeight="1">
      <c r="A15" s="572"/>
      <c r="B15" s="574"/>
      <c r="C15" s="576"/>
      <c r="D15" s="574"/>
      <c r="E15" s="576"/>
      <c r="F15" s="564"/>
      <c r="G15" s="564"/>
      <c r="H15" s="564"/>
      <c r="I15" s="564"/>
      <c r="J15" s="560"/>
      <c r="K15" s="564"/>
      <c r="L15" s="564"/>
      <c r="M15" s="560"/>
      <c r="N15" s="564"/>
      <c r="O15" s="564"/>
      <c r="P15" s="560"/>
      <c r="Q15" s="562"/>
    </row>
    <row r="16" spans="1:17" s="34" customFormat="1" ht="21.75" customHeight="1">
      <c r="A16" s="458"/>
      <c r="B16" s="459"/>
      <c r="C16" s="460"/>
      <c r="D16" s="459"/>
      <c r="E16" s="460"/>
      <c r="F16" s="461"/>
      <c r="G16" s="461"/>
      <c r="H16" s="461"/>
      <c r="I16" s="461"/>
      <c r="J16" s="462"/>
      <c r="K16" s="461"/>
      <c r="L16" s="461"/>
      <c r="M16" s="462"/>
      <c r="N16" s="461"/>
      <c r="O16" s="461"/>
      <c r="P16" s="462"/>
      <c r="Q16" s="463"/>
    </row>
    <row r="17" spans="1:17" s="53" customFormat="1" ht="41.25" customHeight="1">
      <c r="A17" s="52" t="s">
        <v>116</v>
      </c>
      <c r="B17" s="554" t="s">
        <v>1</v>
      </c>
      <c r="C17" s="555"/>
      <c r="D17" s="555"/>
      <c r="E17" s="555"/>
      <c r="F17" s="555"/>
      <c r="G17" s="555"/>
      <c r="H17" s="555"/>
      <c r="I17" s="555"/>
      <c r="J17" s="555"/>
      <c r="K17" s="555"/>
      <c r="L17" s="555"/>
      <c r="M17" s="555"/>
      <c r="N17" s="555"/>
      <c r="O17" s="555"/>
      <c r="P17" s="555"/>
      <c r="Q17" s="555"/>
    </row>
    <row r="18" spans="1:17" s="53" customFormat="1" ht="15" customHeight="1">
      <c r="A18" s="55"/>
      <c r="B18" s="554" t="s">
        <v>420</v>
      </c>
      <c r="C18" s="555"/>
      <c r="D18" s="555"/>
      <c r="E18" s="555"/>
      <c r="F18" s="555"/>
      <c r="G18" s="555"/>
      <c r="H18" s="555"/>
      <c r="I18" s="555"/>
      <c r="J18" s="555"/>
      <c r="K18" s="555"/>
      <c r="L18" s="555"/>
      <c r="M18" s="555"/>
      <c r="N18" s="555"/>
      <c r="O18" s="555"/>
      <c r="P18" s="555"/>
      <c r="Q18" s="555"/>
    </row>
    <row r="19" spans="1:16" s="54" customFormat="1" ht="2.25" customHeight="1">
      <c r="A19" s="38"/>
      <c r="B19" s="37"/>
      <c r="C19" s="38"/>
      <c r="D19" s="38"/>
      <c r="E19" s="38"/>
      <c r="F19" s="39"/>
      <c r="G19" s="39"/>
      <c r="H19" s="39"/>
      <c r="I19" s="39"/>
      <c r="J19" s="39"/>
      <c r="K19" s="39"/>
      <c r="L19" s="39"/>
      <c r="M19" s="39"/>
      <c r="N19" s="39"/>
      <c r="O19" s="39"/>
      <c r="P19" s="39"/>
    </row>
    <row r="20" spans="1:16" s="54" customFormat="1" ht="12.75" customHeight="1">
      <c r="A20" s="38"/>
      <c r="B20" s="37"/>
      <c r="C20" s="38"/>
      <c r="D20" s="38"/>
      <c r="E20" s="38"/>
      <c r="F20" s="39"/>
      <c r="G20" s="39"/>
      <c r="H20" s="39"/>
      <c r="I20" s="39"/>
      <c r="J20" s="39"/>
      <c r="K20" s="39"/>
      <c r="L20" s="39"/>
      <c r="M20" s="39"/>
      <c r="N20" s="39"/>
      <c r="O20" s="39"/>
      <c r="P20" s="39"/>
    </row>
    <row r="21" spans="1:16" s="34" customFormat="1" ht="12.75" customHeight="1">
      <c r="A21" s="29"/>
      <c r="B21" s="29"/>
      <c r="C21" s="31"/>
      <c r="D21" s="31"/>
      <c r="E21" s="32"/>
      <c r="F21" s="33"/>
      <c r="G21" s="33"/>
      <c r="H21" s="33"/>
      <c r="I21" s="33"/>
      <c r="J21" s="33"/>
      <c r="K21" s="33"/>
      <c r="L21" s="33"/>
      <c r="M21" s="33"/>
      <c r="N21" s="33"/>
      <c r="O21" s="33"/>
      <c r="P21" s="33"/>
    </row>
    <row r="22" spans="1:16" s="34" customFormat="1" ht="12.75" customHeight="1">
      <c r="A22" s="29"/>
      <c r="B22" s="29"/>
      <c r="C22" s="31"/>
      <c r="D22" s="31"/>
      <c r="E22" s="32"/>
      <c r="F22" s="33"/>
      <c r="G22" s="33"/>
      <c r="H22" s="33"/>
      <c r="I22" s="33"/>
      <c r="J22" s="33"/>
      <c r="K22" s="33"/>
      <c r="L22" s="33"/>
      <c r="M22" s="33"/>
      <c r="N22" s="33"/>
      <c r="O22" s="33"/>
      <c r="P22" s="33"/>
    </row>
  </sheetData>
  <sheetProtection/>
  <mergeCells count="44">
    <mergeCell ref="Q5:Q7"/>
    <mergeCell ref="F6:F7"/>
    <mergeCell ref="G6:G7"/>
    <mergeCell ref="P6:P7"/>
    <mergeCell ref="L6:L7"/>
    <mergeCell ref="A2:Q2"/>
    <mergeCell ref="N4:Q4"/>
    <mergeCell ref="A5:A7"/>
    <mergeCell ref="B5:B7"/>
    <mergeCell ref="C5:C7"/>
    <mergeCell ref="N6:N7"/>
    <mergeCell ref="O6:O7"/>
    <mergeCell ref="A11:E11"/>
    <mergeCell ref="A13:E13"/>
    <mergeCell ref="K6:K7"/>
    <mergeCell ref="E5:E7"/>
    <mergeCell ref="M6:M7"/>
    <mergeCell ref="I6:I7"/>
    <mergeCell ref="J6:J7"/>
    <mergeCell ref="D5:D7"/>
    <mergeCell ref="A8:E8"/>
    <mergeCell ref="H6:H7"/>
    <mergeCell ref="A14:A15"/>
    <mergeCell ref="B14:B15"/>
    <mergeCell ref="C14:C15"/>
    <mergeCell ref="D14:D15"/>
    <mergeCell ref="E14:E15"/>
    <mergeCell ref="N14:N15"/>
    <mergeCell ref="O14:O15"/>
    <mergeCell ref="H14:H15"/>
    <mergeCell ref="I14:I15"/>
    <mergeCell ref="K14:K15"/>
    <mergeCell ref="F14:F15"/>
    <mergeCell ref="G14:G15"/>
    <mergeCell ref="B17:Q17"/>
    <mergeCell ref="B18:Q18"/>
    <mergeCell ref="H5:J5"/>
    <mergeCell ref="K5:M5"/>
    <mergeCell ref="N5:P5"/>
    <mergeCell ref="J14:J15"/>
    <mergeCell ref="M14:M15"/>
    <mergeCell ref="P14:P15"/>
    <mergeCell ref="Q14:Q15"/>
    <mergeCell ref="L14:L15"/>
  </mergeCells>
  <printOptions/>
  <pageMargins left="0.03937007874015748" right="0" top="0.5511811023622047" bottom="0.35433070866141736" header="0.31496062992125984" footer="0.31496062992125984"/>
  <pageSetup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tabColor rgb="FFFFFF00"/>
  </sheetPr>
  <dimension ref="A1:T11"/>
  <sheetViews>
    <sheetView zoomScale="130" zoomScaleNormal="130" zoomScalePageLayoutView="0" workbookViewId="0" topLeftCell="A1">
      <pane xSplit="6" ySplit="2" topLeftCell="G3" activePane="bottomRight" state="frozen"/>
      <selection pane="topLeft" activeCell="A1" sqref="A1"/>
      <selection pane="topRight" activeCell="G1" sqref="G1"/>
      <selection pane="bottomLeft" activeCell="A14" sqref="A14"/>
      <selection pane="bottomRight" activeCell="N8" sqref="N8"/>
    </sheetView>
  </sheetViews>
  <sheetFormatPr defaultColWidth="9.140625" defaultRowHeight="12.75"/>
  <cols>
    <col min="1" max="1" width="17.421875" style="164" customWidth="1"/>
    <col min="2" max="2" width="14.8515625" style="164" customWidth="1"/>
    <col min="3" max="3" width="27.00390625" style="164" customWidth="1"/>
    <col min="4" max="4" width="15.28125" style="165" customWidth="1"/>
    <col min="5" max="5" width="7.7109375" style="165" hidden="1" customWidth="1"/>
    <col min="6" max="6" width="0.71875" style="165" hidden="1" customWidth="1"/>
    <col min="7" max="7" width="0.13671875" style="165" hidden="1" customWidth="1"/>
    <col min="8" max="10" width="7.7109375" style="165" hidden="1" customWidth="1"/>
    <col min="11" max="11" width="8.7109375" style="165" hidden="1" customWidth="1"/>
    <col min="12" max="12" width="5.7109375" style="165" hidden="1" customWidth="1"/>
    <col min="13" max="13" width="13.28125" style="165" customWidth="1"/>
    <col min="14" max="14" width="11.7109375" style="165" customWidth="1"/>
    <col min="15" max="15" width="12.8515625" style="165" customWidth="1"/>
    <col min="16" max="16" width="13.8515625" style="165" customWidth="1"/>
    <col min="17" max="17" width="13.140625" style="165" customWidth="1"/>
    <col min="18" max="20" width="11.28125" style="165" customWidth="1"/>
    <col min="21" max="27" width="11.28125" style="164" customWidth="1"/>
    <col min="28" max="16384" width="9.140625" style="164" customWidth="1"/>
  </cols>
  <sheetData>
    <row r="1" ht="24.75" customHeight="1" thickBot="1">
      <c r="A1" s="336" t="s">
        <v>441</v>
      </c>
    </row>
    <row r="2" spans="1:19" s="167" customFormat="1" ht="22.5" customHeight="1" thickBot="1">
      <c r="A2" s="612" t="s">
        <v>422</v>
      </c>
      <c r="B2" s="613"/>
      <c r="C2" s="613"/>
      <c r="D2" s="613"/>
      <c r="E2" s="613"/>
      <c r="F2" s="613"/>
      <c r="G2" s="613"/>
      <c r="H2" s="613"/>
      <c r="I2" s="613"/>
      <c r="J2" s="613"/>
      <c r="K2" s="613"/>
      <c r="L2" s="613"/>
      <c r="M2" s="613"/>
      <c r="N2" s="613"/>
      <c r="O2" s="613"/>
      <c r="P2" s="613"/>
      <c r="Q2" s="614"/>
      <c r="R2" s="166"/>
      <c r="S2" s="166"/>
    </row>
    <row r="3" spans="1:20" s="167" customFormat="1" ht="15" customHeight="1" thickBot="1">
      <c r="A3" s="615" t="s">
        <v>143</v>
      </c>
      <c r="B3" s="618" t="s">
        <v>144</v>
      </c>
      <c r="C3" s="619"/>
      <c r="D3" s="624" t="s">
        <v>53</v>
      </c>
      <c r="E3" s="626" t="s">
        <v>52</v>
      </c>
      <c r="F3" s="627"/>
      <c r="G3" s="627"/>
      <c r="H3" s="627"/>
      <c r="I3" s="627"/>
      <c r="J3" s="627"/>
      <c r="K3" s="627"/>
      <c r="L3" s="627"/>
      <c r="M3" s="627"/>
      <c r="N3" s="627"/>
      <c r="O3" s="627"/>
      <c r="P3" s="627"/>
      <c r="Q3" s="628"/>
      <c r="R3" s="166"/>
      <c r="S3" s="166"/>
      <c r="T3" s="166"/>
    </row>
    <row r="4" spans="1:20" s="169" customFormat="1" ht="15" customHeight="1" thickBot="1">
      <c r="A4" s="616"/>
      <c r="B4" s="620"/>
      <c r="C4" s="621"/>
      <c r="D4" s="625"/>
      <c r="E4" s="309" t="s">
        <v>47</v>
      </c>
      <c r="F4" s="309" t="s">
        <v>48</v>
      </c>
      <c r="G4" s="309" t="s">
        <v>34</v>
      </c>
      <c r="H4" s="309" t="s">
        <v>111</v>
      </c>
      <c r="I4" s="309" t="s">
        <v>112</v>
      </c>
      <c r="J4" s="309" t="s">
        <v>35</v>
      </c>
      <c r="K4" s="309" t="s">
        <v>6</v>
      </c>
      <c r="L4" s="309" t="s">
        <v>101</v>
      </c>
      <c r="M4" s="309" t="s">
        <v>149</v>
      </c>
      <c r="N4" s="309" t="s">
        <v>153</v>
      </c>
      <c r="O4" s="603" t="s">
        <v>252</v>
      </c>
      <c r="P4" s="604"/>
      <c r="Q4" s="605"/>
      <c r="R4" s="168"/>
      <c r="S4" s="168"/>
      <c r="T4" s="168"/>
    </row>
    <row r="5" spans="1:20" s="167" customFormat="1" ht="33.75" customHeight="1" thickBot="1">
      <c r="A5" s="617"/>
      <c r="B5" s="622"/>
      <c r="C5" s="623"/>
      <c r="D5" s="625"/>
      <c r="E5" s="325" t="s">
        <v>113</v>
      </c>
      <c r="F5" s="325" t="s">
        <v>113</v>
      </c>
      <c r="G5" s="325" t="s">
        <v>113</v>
      </c>
      <c r="H5" s="325" t="s">
        <v>113</v>
      </c>
      <c r="I5" s="325" t="s">
        <v>113</v>
      </c>
      <c r="J5" s="325" t="s">
        <v>113</v>
      </c>
      <c r="K5" s="325" t="s">
        <v>113</v>
      </c>
      <c r="L5" s="325" t="s">
        <v>113</v>
      </c>
      <c r="M5" s="325" t="s">
        <v>113</v>
      </c>
      <c r="N5" s="325" t="s">
        <v>113</v>
      </c>
      <c r="O5" s="326" t="s">
        <v>98</v>
      </c>
      <c r="P5" s="326" t="s">
        <v>97</v>
      </c>
      <c r="Q5" s="326" t="s">
        <v>99</v>
      </c>
      <c r="R5" s="166"/>
      <c r="S5" s="166"/>
      <c r="T5" s="166"/>
    </row>
    <row r="6" spans="1:20" s="282" customFormat="1" ht="20.25" customHeight="1">
      <c r="A6" s="606" t="s">
        <v>2</v>
      </c>
      <c r="B6" s="609" t="s">
        <v>435</v>
      </c>
      <c r="C6" s="324" t="s">
        <v>436</v>
      </c>
      <c r="D6" s="329" t="s">
        <v>39</v>
      </c>
      <c r="E6" s="327">
        <v>770000</v>
      </c>
      <c r="F6" s="327">
        <v>1947000</v>
      </c>
      <c r="G6" s="327">
        <v>1756000</v>
      </c>
      <c r="H6" s="327">
        <v>1060000</v>
      </c>
      <c r="I6" s="327">
        <v>1790000</v>
      </c>
      <c r="J6" s="327">
        <v>0</v>
      </c>
      <c r="K6" s="327">
        <v>0</v>
      </c>
      <c r="L6" s="327">
        <v>2850000</v>
      </c>
      <c r="M6" s="327">
        <v>1520000</v>
      </c>
      <c r="N6" s="327">
        <v>1620000</v>
      </c>
      <c r="O6" s="327"/>
      <c r="P6" s="327"/>
      <c r="Q6" s="328">
        <f>O6-P6</f>
        <v>0</v>
      </c>
      <c r="R6" s="281"/>
      <c r="S6" s="281"/>
      <c r="T6" s="281"/>
    </row>
    <row r="7" spans="1:20" s="282" customFormat="1" ht="16.5" customHeight="1" thickBot="1">
      <c r="A7" s="607"/>
      <c r="B7" s="610"/>
      <c r="C7" s="331" t="s">
        <v>437</v>
      </c>
      <c r="D7" s="329" t="s">
        <v>39</v>
      </c>
      <c r="E7" s="327">
        <v>150000</v>
      </c>
      <c r="F7" s="327">
        <v>1400000</v>
      </c>
      <c r="G7" s="327">
        <v>450000</v>
      </c>
      <c r="H7" s="327">
        <v>0</v>
      </c>
      <c r="I7" s="327">
        <v>200000</v>
      </c>
      <c r="J7" s="327">
        <v>0</v>
      </c>
      <c r="K7" s="327">
        <v>0</v>
      </c>
      <c r="L7" s="327">
        <v>300000</v>
      </c>
      <c r="M7" s="327">
        <v>500000</v>
      </c>
      <c r="N7" s="327">
        <v>500000</v>
      </c>
      <c r="O7" s="327"/>
      <c r="P7" s="327"/>
      <c r="Q7" s="328">
        <f>O7-P7</f>
        <v>0</v>
      </c>
      <c r="R7" s="281"/>
      <c r="S7" s="281"/>
      <c r="T7" s="281"/>
    </row>
    <row r="8" spans="1:20" s="282" customFormat="1" ht="16.5" customHeight="1" thickBot="1">
      <c r="A8" s="608"/>
      <c r="B8" s="611"/>
      <c r="C8" s="323"/>
      <c r="D8" s="330" t="s">
        <v>56</v>
      </c>
      <c r="E8" s="317">
        <f>E6+E7</f>
        <v>920000</v>
      </c>
      <c r="F8" s="317">
        <f aca="true" t="shared" si="0" ref="F8:L8">F6+F7</f>
        <v>3347000</v>
      </c>
      <c r="G8" s="317">
        <f t="shared" si="0"/>
        <v>2206000</v>
      </c>
      <c r="H8" s="317">
        <f t="shared" si="0"/>
        <v>1060000</v>
      </c>
      <c r="I8" s="317">
        <f t="shared" si="0"/>
        <v>1990000</v>
      </c>
      <c r="J8" s="317">
        <f t="shared" si="0"/>
        <v>0</v>
      </c>
      <c r="K8" s="317">
        <f t="shared" si="0"/>
        <v>0</v>
      </c>
      <c r="L8" s="317">
        <f t="shared" si="0"/>
        <v>3150000</v>
      </c>
      <c r="M8" s="317">
        <f>M6+M7</f>
        <v>2020000</v>
      </c>
      <c r="N8" s="317">
        <f>N6+N7</f>
        <v>2120000</v>
      </c>
      <c r="O8" s="317">
        <f>O6+O7</f>
        <v>0</v>
      </c>
      <c r="P8" s="317">
        <f>P6+P7</f>
        <v>0</v>
      </c>
      <c r="Q8" s="317">
        <f>Q6+Q7</f>
        <v>0</v>
      </c>
      <c r="R8" s="281"/>
      <c r="S8" s="281"/>
      <c r="T8" s="281"/>
    </row>
    <row r="9" spans="1:20" s="282" customFormat="1" ht="8.25" customHeight="1" hidden="1" thickBot="1">
      <c r="A9" s="594" t="s">
        <v>130</v>
      </c>
      <c r="B9" s="597" t="s">
        <v>118</v>
      </c>
      <c r="C9" s="598"/>
      <c r="D9" s="310" t="s">
        <v>50</v>
      </c>
      <c r="E9" s="311">
        <v>0</v>
      </c>
      <c r="F9" s="311">
        <v>200000</v>
      </c>
      <c r="G9" s="311">
        <v>10000</v>
      </c>
      <c r="H9" s="311">
        <v>10000</v>
      </c>
      <c r="I9" s="311">
        <v>0</v>
      </c>
      <c r="J9" s="311">
        <v>0</v>
      </c>
      <c r="K9" s="311">
        <v>0</v>
      </c>
      <c r="L9" s="311">
        <v>0</v>
      </c>
      <c r="M9" s="311"/>
      <c r="N9" s="311"/>
      <c r="O9" s="311">
        <v>0</v>
      </c>
      <c r="P9" s="311">
        <v>0</v>
      </c>
      <c r="Q9" s="312">
        <f>O9-P9</f>
        <v>0</v>
      </c>
      <c r="R9" s="281"/>
      <c r="S9" s="281"/>
      <c r="T9" s="281"/>
    </row>
    <row r="10" spans="1:20" s="282" customFormat="1" ht="16.5" customHeight="1" hidden="1" thickBot="1">
      <c r="A10" s="595"/>
      <c r="B10" s="599"/>
      <c r="C10" s="600"/>
      <c r="D10" s="313" t="s">
        <v>39</v>
      </c>
      <c r="E10" s="314">
        <v>0</v>
      </c>
      <c r="F10" s="314">
        <v>0</v>
      </c>
      <c r="G10" s="314">
        <v>0</v>
      </c>
      <c r="H10" s="314">
        <v>0</v>
      </c>
      <c r="I10" s="314">
        <v>0</v>
      </c>
      <c r="J10" s="314">
        <v>0</v>
      </c>
      <c r="K10" s="314">
        <v>0</v>
      </c>
      <c r="L10" s="314">
        <v>0</v>
      </c>
      <c r="M10" s="314"/>
      <c r="N10" s="314"/>
      <c r="O10" s="314">
        <v>0</v>
      </c>
      <c r="P10" s="314">
        <v>0</v>
      </c>
      <c r="Q10" s="315">
        <f>O10-P10</f>
        <v>0</v>
      </c>
      <c r="R10" s="281"/>
      <c r="S10" s="281"/>
      <c r="T10" s="281"/>
    </row>
    <row r="11" spans="1:20" s="282" customFormat="1" ht="16.5" customHeight="1" hidden="1" thickBot="1">
      <c r="A11" s="596"/>
      <c r="B11" s="601"/>
      <c r="C11" s="602"/>
      <c r="D11" s="316" t="s">
        <v>56</v>
      </c>
      <c r="E11" s="317">
        <f aca="true" t="shared" si="1" ref="E11:Q11">SUM(E9:E10)</f>
        <v>0</v>
      </c>
      <c r="F11" s="317">
        <f t="shared" si="1"/>
        <v>200000</v>
      </c>
      <c r="G11" s="317">
        <f t="shared" si="1"/>
        <v>10000</v>
      </c>
      <c r="H11" s="317">
        <f t="shared" si="1"/>
        <v>10000</v>
      </c>
      <c r="I11" s="317">
        <f t="shared" si="1"/>
        <v>0</v>
      </c>
      <c r="J11" s="317">
        <f>SUM(J9:J10)</f>
        <v>0</v>
      </c>
      <c r="K11" s="317">
        <f>SUM(K9:K10)</f>
        <v>0</v>
      </c>
      <c r="L11" s="317">
        <f>SUM(L9:L10)</f>
        <v>0</v>
      </c>
      <c r="M11" s="317">
        <f>SUM(M9:M10)</f>
        <v>0</v>
      </c>
      <c r="N11" s="317">
        <f>SUM(N9:N10)</f>
        <v>0</v>
      </c>
      <c r="O11" s="317">
        <f t="shared" si="1"/>
        <v>0</v>
      </c>
      <c r="P11" s="317">
        <f t="shared" si="1"/>
        <v>0</v>
      </c>
      <c r="Q11" s="318">
        <f t="shared" si="1"/>
        <v>0</v>
      </c>
      <c r="R11" s="281"/>
      <c r="S11" s="281"/>
      <c r="T11" s="281"/>
    </row>
  </sheetData>
  <sheetProtection/>
  <mergeCells count="10">
    <mergeCell ref="A9:A11"/>
    <mergeCell ref="B9:C11"/>
    <mergeCell ref="O4:Q4"/>
    <mergeCell ref="A6:A8"/>
    <mergeCell ref="B6:B8"/>
    <mergeCell ref="A2:Q2"/>
    <mergeCell ref="A3:A5"/>
    <mergeCell ref="B3:C5"/>
    <mergeCell ref="D3:D5"/>
    <mergeCell ref="E3:Q3"/>
  </mergeCells>
  <printOptions horizontalCentered="1"/>
  <pageMargins left="0.5511811023622047" right="0.15748031496062992" top="0.1968503937007874" bottom="0.1968503937007874" header="0.5118110236220472" footer="0.5118110236220472"/>
  <pageSetup horizontalDpi="300" verticalDpi="300" orientation="portrait" paperSize="9" scale="75" r:id="rId1"/>
  <headerFooter alignWithMargins="0">
    <oddFooter>&amp;CSayfa &amp;P / &amp;N</oddFooter>
  </headerFooter>
</worksheet>
</file>

<file path=xl/worksheets/sheet8.xml><?xml version="1.0" encoding="utf-8"?>
<worksheet xmlns="http://schemas.openxmlformats.org/spreadsheetml/2006/main" xmlns:r="http://schemas.openxmlformats.org/officeDocument/2006/relationships">
  <sheetPr>
    <tabColor rgb="FFFFFF00"/>
  </sheetPr>
  <dimension ref="A1:T9"/>
  <sheetViews>
    <sheetView zoomScalePageLayoutView="0" workbookViewId="0" topLeftCell="A1">
      <pane xSplit="6" ySplit="6" topLeftCell="G7" activePane="bottomRight" state="frozen"/>
      <selection pane="topLeft" activeCell="A1" sqref="A1"/>
      <selection pane="topRight" activeCell="G1" sqref="G1"/>
      <selection pane="bottomLeft" activeCell="A14" sqref="A14"/>
      <selection pane="bottomRight" activeCell="N11" sqref="N11"/>
    </sheetView>
  </sheetViews>
  <sheetFormatPr defaultColWidth="9.140625" defaultRowHeight="12.75"/>
  <cols>
    <col min="1" max="1" width="15.7109375" style="129" customWidth="1"/>
    <col min="2" max="2" width="14.7109375" style="129" customWidth="1"/>
    <col min="3" max="3" width="14.140625" style="129" customWidth="1"/>
    <col min="4" max="4" width="16.28125" style="130" customWidth="1"/>
    <col min="5" max="11" width="12.8515625" style="130" hidden="1" customWidth="1"/>
    <col min="12" max="14" width="13.140625" style="130" customWidth="1"/>
    <col min="15" max="19" width="12.8515625" style="130" customWidth="1"/>
    <col min="20" max="20" width="11.28125" style="130" customWidth="1"/>
    <col min="21" max="27" width="11.28125" style="129" customWidth="1"/>
    <col min="28" max="16384" width="9.140625" style="129" customWidth="1"/>
  </cols>
  <sheetData>
    <row r="1" spans="1:20" s="128" customFormat="1" ht="24" customHeight="1">
      <c r="A1" s="641" t="s">
        <v>9</v>
      </c>
      <c r="B1" s="641"/>
      <c r="C1" s="641"/>
      <c r="D1" s="641"/>
      <c r="E1" s="641"/>
      <c r="F1" s="641"/>
      <c r="G1" s="641"/>
      <c r="H1" s="641"/>
      <c r="I1" s="641"/>
      <c r="J1" s="641"/>
      <c r="K1" s="641"/>
      <c r="L1" s="641"/>
      <c r="M1" s="641"/>
      <c r="N1" s="641"/>
      <c r="O1" s="641"/>
      <c r="P1" s="641"/>
      <c r="Q1" s="641"/>
      <c r="R1" s="641"/>
      <c r="S1" s="641"/>
      <c r="T1" s="127"/>
    </row>
    <row r="2" ht="13.5" thickBot="1"/>
    <row r="3" spans="1:19" s="131" customFormat="1" ht="24" customHeight="1" thickBot="1">
      <c r="A3" s="642" t="s">
        <v>422</v>
      </c>
      <c r="B3" s="643"/>
      <c r="C3" s="643"/>
      <c r="D3" s="643"/>
      <c r="E3" s="643"/>
      <c r="F3" s="643"/>
      <c r="G3" s="643"/>
      <c r="H3" s="643"/>
      <c r="I3" s="643"/>
      <c r="J3" s="643"/>
      <c r="K3" s="643"/>
      <c r="L3" s="643"/>
      <c r="M3" s="643"/>
      <c r="N3" s="643"/>
      <c r="O3" s="643"/>
      <c r="P3" s="643"/>
      <c r="Q3" s="643"/>
      <c r="R3" s="643"/>
      <c r="S3" s="644"/>
    </row>
    <row r="4" spans="1:20" s="133" customFormat="1" ht="24" customHeight="1" thickBot="1">
      <c r="A4" s="632" t="s">
        <v>143</v>
      </c>
      <c r="B4" s="638" t="s">
        <v>144</v>
      </c>
      <c r="C4" s="639"/>
      <c r="D4" s="635" t="s">
        <v>53</v>
      </c>
      <c r="E4" s="645" t="s">
        <v>52</v>
      </c>
      <c r="F4" s="646"/>
      <c r="G4" s="646"/>
      <c r="H4" s="646"/>
      <c r="I4" s="646"/>
      <c r="J4" s="646"/>
      <c r="K4" s="646"/>
      <c r="L4" s="646"/>
      <c r="M4" s="646"/>
      <c r="N4" s="646"/>
      <c r="O4" s="646"/>
      <c r="P4" s="646"/>
      <c r="Q4" s="646"/>
      <c r="R4" s="646"/>
      <c r="S4" s="647"/>
      <c r="T4" s="132"/>
    </row>
    <row r="5" spans="1:20" s="135" customFormat="1" ht="24" customHeight="1">
      <c r="A5" s="633"/>
      <c r="B5" s="640"/>
      <c r="C5" s="639"/>
      <c r="D5" s="633"/>
      <c r="E5" s="146" t="s">
        <v>47</v>
      </c>
      <c r="F5" s="146" t="s">
        <v>48</v>
      </c>
      <c r="G5" s="146" t="s">
        <v>34</v>
      </c>
      <c r="H5" s="146" t="s">
        <v>111</v>
      </c>
      <c r="I5" s="146" t="s">
        <v>112</v>
      </c>
      <c r="J5" s="146" t="s">
        <v>35</v>
      </c>
      <c r="K5" s="146" t="s">
        <v>6</v>
      </c>
      <c r="L5" s="146" t="s">
        <v>101</v>
      </c>
      <c r="M5" s="224" t="s">
        <v>149</v>
      </c>
      <c r="N5" s="224" t="s">
        <v>153</v>
      </c>
      <c r="O5" s="648" t="s">
        <v>252</v>
      </c>
      <c r="P5" s="649"/>
      <c r="Q5" s="650"/>
      <c r="R5" s="146" t="s">
        <v>268</v>
      </c>
      <c r="S5" s="146" t="s">
        <v>423</v>
      </c>
      <c r="T5" s="134"/>
    </row>
    <row r="6" spans="1:20" s="133" customFormat="1" ht="44.25" customHeight="1" thickBot="1">
      <c r="A6" s="634"/>
      <c r="B6" s="640"/>
      <c r="C6" s="639"/>
      <c r="D6" s="634"/>
      <c r="E6" s="147" t="s">
        <v>113</v>
      </c>
      <c r="F6" s="147" t="s">
        <v>113</v>
      </c>
      <c r="G6" s="147" t="s">
        <v>113</v>
      </c>
      <c r="H6" s="147" t="s">
        <v>113</v>
      </c>
      <c r="I6" s="147" t="s">
        <v>113</v>
      </c>
      <c r="J6" s="147" t="s">
        <v>113</v>
      </c>
      <c r="K6" s="147" t="s">
        <v>113</v>
      </c>
      <c r="L6" s="147" t="s">
        <v>113</v>
      </c>
      <c r="M6" s="147" t="s">
        <v>113</v>
      </c>
      <c r="N6" s="147" t="s">
        <v>113</v>
      </c>
      <c r="O6" s="147" t="s">
        <v>98</v>
      </c>
      <c r="P6" s="147" t="s">
        <v>97</v>
      </c>
      <c r="Q6" s="147" t="s">
        <v>99</v>
      </c>
      <c r="R6" s="147" t="s">
        <v>97</v>
      </c>
      <c r="S6" s="147" t="s">
        <v>97</v>
      </c>
      <c r="T6" s="132"/>
    </row>
    <row r="7" spans="1:20" s="137" customFormat="1" ht="35.25" customHeight="1">
      <c r="A7" s="636"/>
      <c r="B7" s="651" t="s">
        <v>138</v>
      </c>
      <c r="C7" s="651"/>
      <c r="D7" s="332" t="s">
        <v>425</v>
      </c>
      <c r="E7" s="140">
        <v>770000</v>
      </c>
      <c r="F7" s="140">
        <v>1947000</v>
      </c>
      <c r="G7" s="140">
        <v>1756000</v>
      </c>
      <c r="H7" s="140">
        <v>1060000</v>
      </c>
      <c r="I7" s="140">
        <v>1790000</v>
      </c>
      <c r="J7" s="140">
        <v>0</v>
      </c>
      <c r="K7" s="140">
        <v>0</v>
      </c>
      <c r="L7" s="140">
        <v>2850000</v>
      </c>
      <c r="M7" s="140">
        <v>1520000</v>
      </c>
      <c r="N7" s="140">
        <v>1620000</v>
      </c>
      <c r="O7" s="140"/>
      <c r="P7" s="140"/>
      <c r="Q7" s="141">
        <f>O7-P7</f>
        <v>0</v>
      </c>
      <c r="R7" s="140"/>
      <c r="S7" s="140"/>
      <c r="T7" s="136"/>
    </row>
    <row r="8" spans="1:20" s="137" customFormat="1" ht="27" customHeight="1" thickBot="1">
      <c r="A8" s="637"/>
      <c r="B8" s="651" t="s">
        <v>139</v>
      </c>
      <c r="C8" s="651"/>
      <c r="D8" s="138" t="s">
        <v>425</v>
      </c>
      <c r="E8" s="139">
        <v>150000</v>
      </c>
      <c r="F8" s="139">
        <v>1400000</v>
      </c>
      <c r="G8" s="139">
        <v>450000</v>
      </c>
      <c r="H8" s="139">
        <v>0</v>
      </c>
      <c r="I8" s="139">
        <v>200000</v>
      </c>
      <c r="J8" s="139">
        <v>0</v>
      </c>
      <c r="K8" s="139">
        <v>0</v>
      </c>
      <c r="L8" s="139">
        <v>300000</v>
      </c>
      <c r="M8" s="139">
        <v>500000</v>
      </c>
      <c r="N8" s="139">
        <v>500000</v>
      </c>
      <c r="O8" s="140"/>
      <c r="P8" s="140"/>
      <c r="Q8" s="141">
        <f>O8-P8</f>
        <v>0</v>
      </c>
      <c r="R8" s="139"/>
      <c r="S8" s="139"/>
      <c r="T8" s="136"/>
    </row>
    <row r="9" spans="1:20" s="143" customFormat="1" ht="23.25" customHeight="1" thickBot="1">
      <c r="A9" s="629" t="s">
        <v>46</v>
      </c>
      <c r="B9" s="630"/>
      <c r="C9" s="631"/>
      <c r="D9" s="144" t="s">
        <v>425</v>
      </c>
      <c r="E9" s="145" t="e">
        <f>#REF!+#REF!+#REF!+#REF!+#REF!+#REF!</f>
        <v>#REF!</v>
      </c>
      <c r="F9" s="145" t="e">
        <f>#REF!+#REF!+#REF!+#REF!+#REF!+#REF!</f>
        <v>#REF!</v>
      </c>
      <c r="G9" s="145" t="e">
        <f>#REF!+#REF!+#REF!+#REF!+#REF!+#REF!</f>
        <v>#REF!</v>
      </c>
      <c r="H9" s="145" t="e">
        <f>#REF!+#REF!+#REF!+#REF!+#REF!+#REF!</f>
        <v>#REF!</v>
      </c>
      <c r="I9" s="145" t="e">
        <f>#REF!+#REF!+#REF!+#REF!+#REF!+#REF!</f>
        <v>#REF!</v>
      </c>
      <c r="J9" s="145" t="e">
        <f>#REF!+#REF!+#REF!+#REF!+#REF!+#REF!</f>
        <v>#REF!</v>
      </c>
      <c r="K9" s="145" t="e">
        <f>#REF!+#REF!+#REF!+#REF!+#REF!+#REF!</f>
        <v>#REF!</v>
      </c>
      <c r="L9" s="145">
        <f>L7+L8</f>
        <v>3150000</v>
      </c>
      <c r="M9" s="145">
        <f aca="true" t="shared" si="0" ref="M9:S9">M7+M8</f>
        <v>2020000</v>
      </c>
      <c r="N9" s="145">
        <f t="shared" si="0"/>
        <v>2120000</v>
      </c>
      <c r="O9" s="145">
        <f t="shared" si="0"/>
        <v>0</v>
      </c>
      <c r="P9" s="145">
        <f t="shared" si="0"/>
        <v>0</v>
      </c>
      <c r="Q9" s="145">
        <f t="shared" si="0"/>
        <v>0</v>
      </c>
      <c r="R9" s="145">
        <f t="shared" si="0"/>
        <v>0</v>
      </c>
      <c r="S9" s="145">
        <f t="shared" si="0"/>
        <v>0</v>
      </c>
      <c r="T9" s="142"/>
    </row>
  </sheetData>
  <sheetProtection/>
  <mergeCells count="11">
    <mergeCell ref="B8:C8"/>
    <mergeCell ref="A9:C9"/>
    <mergeCell ref="A4:A6"/>
    <mergeCell ref="D4:D6"/>
    <mergeCell ref="A7:A8"/>
    <mergeCell ref="B4:C6"/>
    <mergeCell ref="A1:S1"/>
    <mergeCell ref="A3:S3"/>
    <mergeCell ref="E4:S4"/>
    <mergeCell ref="O5:Q5"/>
    <mergeCell ref="B7:C7"/>
  </mergeCells>
  <printOptions horizontalCentered="1"/>
  <pageMargins left="0.15748031496062992" right="0.15748031496062992" top="0.1968503937007874" bottom="0.1968503937007874" header="0.5118110236220472" footer="0.5118110236220472"/>
  <pageSetup horizontalDpi="300" verticalDpi="300" orientation="portrait" paperSize="9" scale="70" r:id="rId1"/>
  <headerFooter alignWithMargins="0">
    <oddFooter>&amp;CSayfa &amp;P / &amp;N</oddFooter>
  </headerFooter>
</worksheet>
</file>

<file path=xl/worksheets/sheet9.xml><?xml version="1.0" encoding="utf-8"?>
<worksheet xmlns="http://schemas.openxmlformats.org/spreadsheetml/2006/main" xmlns:r="http://schemas.openxmlformats.org/officeDocument/2006/relationships">
  <sheetPr>
    <tabColor rgb="FFFFFF00"/>
  </sheetPr>
  <dimension ref="A1:AA11"/>
  <sheetViews>
    <sheetView zoomScalePageLayoutView="0" workbookViewId="0" topLeftCell="A1">
      <pane xSplit="7" ySplit="6" topLeftCell="M7" activePane="bottomRight" state="frozen"/>
      <selection pane="topLeft" activeCell="A1" sqref="A1"/>
      <selection pane="topRight" activeCell="I1" sqref="I1"/>
      <selection pane="bottomLeft" activeCell="A16" sqref="A16"/>
      <selection pane="bottomRight" activeCell="C25" sqref="C25"/>
    </sheetView>
  </sheetViews>
  <sheetFormatPr defaultColWidth="9.140625" defaultRowHeight="12.75"/>
  <cols>
    <col min="1" max="1" width="11.28125" style="0" customWidth="1"/>
    <col min="2" max="2" width="18.8515625" style="0" customWidth="1"/>
    <col min="3" max="3" width="9.28125" style="112" customWidth="1"/>
    <col min="4" max="4" width="10.28125" style="112" customWidth="1"/>
    <col min="5" max="5" width="11.28125" style="112" customWidth="1"/>
    <col min="6" max="6" width="6.00390625" style="112" customWidth="1"/>
    <col min="7" max="7" width="13.57421875" style="112" customWidth="1"/>
    <col min="8" max="11" width="11.28125" style="112" hidden="1" customWidth="1"/>
    <col min="12" max="12" width="21.140625" style="112" hidden="1" customWidth="1"/>
    <col min="13" max="15" width="11.28125" style="112" customWidth="1"/>
    <col min="16" max="16" width="13.8515625" style="112" customWidth="1"/>
    <col min="17" max="17" width="13.7109375" style="112" customWidth="1"/>
    <col min="18" max="18" width="10.140625" style="112" customWidth="1"/>
    <col min="19" max="19" width="0.2890625" style="112" hidden="1" customWidth="1"/>
    <col min="20" max="22" width="11.28125" style="112" customWidth="1"/>
    <col min="23" max="23" width="11.28125" style="112" hidden="1" customWidth="1"/>
    <col min="24" max="24" width="11.7109375" style="112" customWidth="1"/>
    <col min="25" max="25" width="11.28125" style="112" customWidth="1"/>
    <col min="26" max="26" width="12.8515625" style="112" customWidth="1"/>
    <col min="27" max="27" width="12.421875" style="112" hidden="1" customWidth="1"/>
    <col min="28" max="31" width="11.28125" style="0" customWidth="1"/>
  </cols>
  <sheetData>
    <row r="1" spans="1:27" s="5" customFormat="1" ht="22.5" customHeight="1">
      <c r="A1" s="668" t="s">
        <v>269</v>
      </c>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row>
    <row r="2" ht="13.5" thickBot="1"/>
    <row r="3" spans="1:27" s="56" customFormat="1" ht="24.75" customHeight="1" thickBot="1">
      <c r="A3" s="669" t="s">
        <v>57</v>
      </c>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row>
    <row r="4" spans="1:27" s="46" customFormat="1" ht="19.5" customHeight="1" thickBot="1">
      <c r="A4" s="678" t="s">
        <v>144</v>
      </c>
      <c r="B4" s="679"/>
      <c r="C4" s="652" t="s">
        <v>54</v>
      </c>
      <c r="D4" s="653"/>
      <c r="E4" s="652" t="s">
        <v>53</v>
      </c>
      <c r="F4" s="656"/>
      <c r="G4" s="658" t="s">
        <v>55</v>
      </c>
      <c r="H4" s="671" t="s">
        <v>52</v>
      </c>
      <c r="I4" s="672"/>
      <c r="J4" s="672"/>
      <c r="K4" s="672"/>
      <c r="L4" s="672"/>
      <c r="M4" s="672"/>
      <c r="N4" s="672"/>
      <c r="O4" s="672"/>
      <c r="P4" s="672"/>
      <c r="Q4" s="672"/>
      <c r="R4" s="672"/>
      <c r="S4" s="672"/>
      <c r="T4" s="672"/>
      <c r="U4" s="672"/>
      <c r="V4" s="672"/>
      <c r="W4" s="672"/>
      <c r="X4" s="672"/>
      <c r="Y4" s="672"/>
      <c r="Z4" s="672"/>
      <c r="AA4" s="672"/>
    </row>
    <row r="5" spans="1:27" s="46" customFormat="1" ht="19.5" customHeight="1" thickBot="1">
      <c r="A5" s="678"/>
      <c r="B5" s="679"/>
      <c r="C5" s="652"/>
      <c r="D5" s="653"/>
      <c r="E5" s="652"/>
      <c r="F5" s="656"/>
      <c r="G5" s="658"/>
      <c r="H5" s="157" t="s">
        <v>34</v>
      </c>
      <c r="I5" s="114" t="s">
        <v>111</v>
      </c>
      <c r="J5" s="114" t="s">
        <v>112</v>
      </c>
      <c r="K5" s="114" t="s">
        <v>35</v>
      </c>
      <c r="L5" s="225" t="s">
        <v>6</v>
      </c>
      <c r="M5" s="227" t="s">
        <v>101</v>
      </c>
      <c r="N5" s="228" t="s">
        <v>149</v>
      </c>
      <c r="O5" s="228" t="s">
        <v>153</v>
      </c>
      <c r="P5" s="673" t="s">
        <v>252</v>
      </c>
      <c r="Q5" s="674"/>
      <c r="R5" s="674"/>
      <c r="S5" s="675"/>
      <c r="T5" s="673" t="s">
        <v>268</v>
      </c>
      <c r="U5" s="674"/>
      <c r="V5" s="674"/>
      <c r="W5" s="675"/>
      <c r="X5" s="673" t="s">
        <v>423</v>
      </c>
      <c r="Y5" s="674"/>
      <c r="Z5" s="674"/>
      <c r="AA5" s="675"/>
    </row>
    <row r="6" spans="1:27" s="46" customFormat="1" ht="44.25" customHeight="1" thickBot="1">
      <c r="A6" s="654"/>
      <c r="B6" s="657"/>
      <c r="C6" s="654"/>
      <c r="D6" s="655"/>
      <c r="E6" s="654"/>
      <c r="F6" s="657"/>
      <c r="G6" s="490"/>
      <c r="H6" s="158" t="s">
        <v>113</v>
      </c>
      <c r="I6" s="126" t="s">
        <v>113</v>
      </c>
      <c r="J6" s="126" t="s">
        <v>113</v>
      </c>
      <c r="K6" s="126" t="s">
        <v>113</v>
      </c>
      <c r="L6" s="126" t="s">
        <v>113</v>
      </c>
      <c r="M6" s="229" t="s">
        <v>113</v>
      </c>
      <c r="N6" s="229" t="s">
        <v>113</v>
      </c>
      <c r="O6" s="229" t="s">
        <v>113</v>
      </c>
      <c r="P6" s="283" t="s">
        <v>98</v>
      </c>
      <c r="Q6" s="123" t="s">
        <v>97</v>
      </c>
      <c r="R6" s="148" t="s">
        <v>99</v>
      </c>
      <c r="S6" s="126" t="s">
        <v>113</v>
      </c>
      <c r="T6" s="284" t="s">
        <v>98</v>
      </c>
      <c r="U6" s="231" t="s">
        <v>270</v>
      </c>
      <c r="V6" s="231" t="s">
        <v>99</v>
      </c>
      <c r="W6" s="231" t="s">
        <v>113</v>
      </c>
      <c r="X6" s="284" t="s">
        <v>98</v>
      </c>
      <c r="Y6" s="126" t="s">
        <v>97</v>
      </c>
      <c r="Z6" s="230" t="s">
        <v>99</v>
      </c>
      <c r="AA6" s="126" t="s">
        <v>113</v>
      </c>
    </row>
    <row r="7" spans="1:27" ht="63" customHeight="1" thickBot="1">
      <c r="A7" s="676"/>
      <c r="B7" s="659"/>
      <c r="C7" s="666" t="s">
        <v>442</v>
      </c>
      <c r="D7" s="667"/>
      <c r="E7" s="664" t="s">
        <v>424</v>
      </c>
      <c r="F7" s="665"/>
      <c r="G7" s="465" t="s">
        <v>77</v>
      </c>
      <c r="H7" s="465" t="e">
        <f>#REF!+#REF!</f>
        <v>#REF!</v>
      </c>
      <c r="I7" s="465">
        <v>1000000</v>
      </c>
      <c r="J7" s="465">
        <v>1990000</v>
      </c>
      <c r="K7" s="465">
        <v>3000000</v>
      </c>
      <c r="L7" s="466">
        <v>2500000</v>
      </c>
      <c r="M7" s="466">
        <v>3150000</v>
      </c>
      <c r="N7" s="467">
        <v>2020000</v>
      </c>
      <c r="O7" s="467">
        <v>2120000</v>
      </c>
      <c r="P7" s="287"/>
      <c r="Q7" s="288"/>
      <c r="R7" s="285">
        <f>P7-Q7</f>
        <v>0</v>
      </c>
      <c r="S7" s="289" t="e">
        <f>#REF!+#REF!</f>
        <v>#REF!</v>
      </c>
      <c r="T7" s="290"/>
      <c r="U7" s="290"/>
      <c r="V7" s="290">
        <f>T7-U7</f>
        <v>0</v>
      </c>
      <c r="W7" s="290"/>
      <c r="X7" s="290"/>
      <c r="Y7" s="290"/>
      <c r="Z7" s="288" t="e">
        <f>#REF!+#REF!</f>
        <v>#REF!</v>
      </c>
      <c r="AA7" s="159" t="e">
        <f>Y7-Z7</f>
        <v>#REF!</v>
      </c>
    </row>
    <row r="8" spans="1:27" s="4" customFormat="1" ht="51" customHeight="1" thickBot="1">
      <c r="A8" s="677"/>
      <c r="B8" s="660"/>
      <c r="C8" s="661" t="s">
        <v>58</v>
      </c>
      <c r="D8" s="662"/>
      <c r="E8" s="662"/>
      <c r="F8" s="662"/>
      <c r="G8" s="663"/>
      <c r="H8" s="115" t="e">
        <f>#REF!+#REF!+#REF!</f>
        <v>#REF!</v>
      </c>
      <c r="I8" s="115" t="e">
        <f>#REF!+#REF!+#REF!</f>
        <v>#REF!</v>
      </c>
      <c r="J8" s="115" t="e">
        <f>#REF!+#REF!+#REF!</f>
        <v>#REF!</v>
      </c>
      <c r="K8" s="115" t="e">
        <f>#REF!+#REF!+#REF!</f>
        <v>#REF!</v>
      </c>
      <c r="L8" s="160" t="e">
        <f>#REF!+#REF!+#REF!</f>
        <v>#REF!</v>
      </c>
      <c r="M8" s="464">
        <f>M7</f>
        <v>3150000</v>
      </c>
      <c r="N8" s="464">
        <f>N7</f>
        <v>2020000</v>
      </c>
      <c r="O8" s="464">
        <f>O7</f>
        <v>2120000</v>
      </c>
      <c r="P8" s="160">
        <f aca="true" t="shared" si="0" ref="P8:Z8">P7</f>
        <v>0</v>
      </c>
      <c r="Q8" s="160">
        <f t="shared" si="0"/>
        <v>0</v>
      </c>
      <c r="R8" s="160">
        <f t="shared" si="0"/>
        <v>0</v>
      </c>
      <c r="S8" s="160" t="e">
        <f t="shared" si="0"/>
        <v>#REF!</v>
      </c>
      <c r="T8" s="160">
        <f t="shared" si="0"/>
        <v>0</v>
      </c>
      <c r="U8" s="160">
        <f t="shared" si="0"/>
        <v>0</v>
      </c>
      <c r="V8" s="160">
        <f t="shared" si="0"/>
        <v>0</v>
      </c>
      <c r="W8" s="160">
        <f t="shared" si="0"/>
        <v>0</v>
      </c>
      <c r="X8" s="160">
        <f t="shared" si="0"/>
        <v>0</v>
      </c>
      <c r="Y8" s="160">
        <f t="shared" si="0"/>
        <v>0</v>
      </c>
      <c r="Z8" s="160" t="e">
        <f t="shared" si="0"/>
        <v>#REF!</v>
      </c>
      <c r="AA8" s="160" t="e">
        <f>#REF!</f>
        <v>#REF!</v>
      </c>
    </row>
    <row r="9" spans="1:27" s="4" customFormat="1" ht="16.5" customHeight="1">
      <c r="A9" s="319"/>
      <c r="B9" s="320"/>
      <c r="C9" s="321"/>
      <c r="D9" s="321"/>
      <c r="E9" s="321"/>
      <c r="F9" s="321"/>
      <c r="G9" s="321"/>
      <c r="H9" s="322"/>
      <c r="I9" s="322"/>
      <c r="J9" s="322"/>
      <c r="K9" s="322"/>
      <c r="L9" s="322"/>
      <c r="M9" s="322"/>
      <c r="N9" s="321"/>
      <c r="O9" s="321"/>
      <c r="P9" s="321"/>
      <c r="Q9" s="321"/>
      <c r="R9" s="321"/>
      <c r="S9" s="321"/>
      <c r="T9" s="321"/>
      <c r="U9" s="321"/>
      <c r="V9" s="321"/>
      <c r="W9" s="321"/>
      <c r="X9" s="321"/>
      <c r="Y9" s="321"/>
      <c r="Z9" s="321"/>
      <c r="AA9" s="113"/>
    </row>
    <row r="10" spans="1:27" s="4" customFormat="1" ht="16.5" customHeight="1">
      <c r="A10" s="291"/>
      <c r="B10" s="292"/>
      <c r="C10" s="286"/>
      <c r="D10" s="286"/>
      <c r="E10" s="286"/>
      <c r="F10" s="286"/>
      <c r="G10" s="286"/>
      <c r="H10" s="113"/>
      <c r="I10" s="113"/>
      <c r="J10" s="113"/>
      <c r="K10" s="113"/>
      <c r="L10" s="113"/>
      <c r="M10" s="113"/>
      <c r="N10" s="286"/>
      <c r="O10" s="286"/>
      <c r="P10" s="286"/>
      <c r="Q10" s="286"/>
      <c r="R10" s="286"/>
      <c r="S10" s="286"/>
      <c r="T10" s="286"/>
      <c r="U10" s="286"/>
      <c r="V10" s="286"/>
      <c r="W10" s="286"/>
      <c r="X10" s="286"/>
      <c r="Y10" s="286"/>
      <c r="Z10" s="286"/>
      <c r="AA10" s="113"/>
    </row>
    <row r="11" spans="1:27" s="4" customFormat="1" ht="16.5" customHeight="1">
      <c r="A11" s="291"/>
      <c r="B11" s="292"/>
      <c r="C11" s="286"/>
      <c r="D11" s="286"/>
      <c r="E11" s="286"/>
      <c r="F11" s="286"/>
      <c r="G11" s="286"/>
      <c r="H11" s="113"/>
      <c r="I11" s="113"/>
      <c r="J11" s="113"/>
      <c r="K11" s="113"/>
      <c r="L11" s="113"/>
      <c r="M11" s="113"/>
      <c r="N11" s="286"/>
      <c r="O11" s="286"/>
      <c r="P11" s="286"/>
      <c r="Q11" s="286"/>
      <c r="R11" s="286"/>
      <c r="S11" s="286"/>
      <c r="T11" s="286"/>
      <c r="U11" s="286"/>
      <c r="V11" s="286"/>
      <c r="W11" s="286"/>
      <c r="X11" s="286"/>
      <c r="Y11" s="286"/>
      <c r="Z11" s="286"/>
      <c r="AA11" s="113"/>
    </row>
  </sheetData>
  <sheetProtection/>
  <mergeCells count="15">
    <mergeCell ref="A1:AA1"/>
    <mergeCell ref="A3:AA3"/>
    <mergeCell ref="H4:AA4"/>
    <mergeCell ref="P5:S5"/>
    <mergeCell ref="T5:W5"/>
    <mergeCell ref="A7:A8"/>
    <mergeCell ref="X5:AA5"/>
    <mergeCell ref="A4:B6"/>
    <mergeCell ref="C4:D6"/>
    <mergeCell ref="E4:F6"/>
    <mergeCell ref="G4:G6"/>
    <mergeCell ref="B7:B8"/>
    <mergeCell ref="C8:G8"/>
    <mergeCell ref="E7:F7"/>
    <mergeCell ref="C7:D7"/>
  </mergeCells>
  <printOptions horizontalCentered="1"/>
  <pageMargins left="0.15748031496062992" right="0.15748031496062992" top="0.3937007874015748" bottom="0.3937007874015748" header="0.5118110236220472" footer="0.5118110236220472"/>
  <pageSetup horizontalDpi="300" verticalDpi="300" orientation="landscape" paperSize="9" scale="70" r:id="rId1"/>
  <headerFooter alignWithMargins="0">
    <oddFooter>&amp;CSayfa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Yatırım-İMİ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Zekayi SAĞLAM</dc:creator>
  <cp:keywords/>
  <dc:description/>
  <cp:lastModifiedBy>Butce</cp:lastModifiedBy>
  <cp:lastPrinted>2014-07-24T11:14:58Z</cp:lastPrinted>
  <dcterms:created xsi:type="dcterms:W3CDTF">2000-07-06T05:43:41Z</dcterms:created>
  <dcterms:modified xsi:type="dcterms:W3CDTF">2015-05-21T06:25:57Z</dcterms:modified>
  <cp:category/>
  <cp:version/>
  <cp:contentType/>
  <cp:contentStatus/>
</cp:coreProperties>
</file>